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Rozpočet\Návrh rozpočtu r. 2021\SoS Chomutov\"/>
    </mc:Choice>
  </mc:AlternateContent>
  <bookViews>
    <workbookView xWindow="0" yWindow="0" windowWidth="23040" windowHeight="9192"/>
  </bookViews>
  <sheets>
    <sheet name="SVR 2022-2023" sheetId="1" r:id="rId1"/>
  </sheets>
  <externalReferences>
    <externalReference r:id="rId2"/>
  </externalReferences>
  <definedNames>
    <definedName name="_xlnm.Print_Area" localSheetId="0">'SVR 2022-2023'!$A$1:$S$77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D57" i="1"/>
  <c r="J54" i="1"/>
  <c r="G54" i="1"/>
  <c r="D54" i="1"/>
  <c r="J53" i="1"/>
  <c r="G53" i="1"/>
  <c r="D53" i="1"/>
  <c r="J52" i="1"/>
  <c r="G52" i="1"/>
  <c r="D52" i="1"/>
  <c r="J51" i="1"/>
  <c r="G51" i="1"/>
  <c r="D51" i="1"/>
  <c r="N40" i="1"/>
  <c r="Q39" i="1"/>
  <c r="P39" i="1"/>
  <c r="N39" i="1"/>
  <c r="M39" i="1"/>
  <c r="R38" i="1"/>
  <c r="O38" i="1"/>
  <c r="L38" i="1"/>
  <c r="K38" i="1"/>
  <c r="H38" i="1"/>
  <c r="G38" i="1"/>
  <c r="I38" i="1" s="1"/>
  <c r="E38" i="1"/>
  <c r="D38" i="1"/>
  <c r="F38" i="1" s="1"/>
  <c r="R37" i="1"/>
  <c r="O37" i="1"/>
  <c r="K37" i="1"/>
  <c r="J37" i="1"/>
  <c r="L37" i="1" s="1"/>
  <c r="H37" i="1"/>
  <c r="G37" i="1"/>
  <c r="I37" i="1" s="1"/>
  <c r="F37" i="1"/>
  <c r="E37" i="1"/>
  <c r="D37" i="1"/>
  <c r="R36" i="1"/>
  <c r="R39" i="1" s="1"/>
  <c r="O36" i="1"/>
  <c r="K36" i="1"/>
  <c r="J36" i="1"/>
  <c r="L36" i="1" s="1"/>
  <c r="I36" i="1"/>
  <c r="H36" i="1"/>
  <c r="G36" i="1"/>
  <c r="E36" i="1"/>
  <c r="F36" i="1" s="1"/>
  <c r="D36" i="1"/>
  <c r="R35" i="1"/>
  <c r="O35" i="1"/>
  <c r="O39" i="1" s="1"/>
  <c r="L35" i="1"/>
  <c r="K35" i="1"/>
  <c r="H35" i="1"/>
  <c r="G35" i="1"/>
  <c r="I35" i="1" s="1"/>
  <c r="E35" i="1"/>
  <c r="D35" i="1"/>
  <c r="F35" i="1" s="1"/>
  <c r="F39" i="1" s="1"/>
  <c r="R34" i="1"/>
  <c r="O34" i="1"/>
  <c r="K34" i="1"/>
  <c r="L34" i="1" s="1"/>
  <c r="I34" i="1"/>
  <c r="H34" i="1"/>
  <c r="G34" i="1"/>
  <c r="E34" i="1"/>
  <c r="F34" i="1" s="1"/>
  <c r="D34" i="1"/>
  <c r="R33" i="1"/>
  <c r="O33" i="1"/>
  <c r="L33" i="1"/>
  <c r="K33" i="1"/>
  <c r="H33" i="1"/>
  <c r="G33" i="1"/>
  <c r="I33" i="1" s="1"/>
  <c r="E33" i="1"/>
  <c r="D33" i="1"/>
  <c r="F33" i="1" s="1"/>
  <c r="R32" i="1"/>
  <c r="O32" i="1"/>
  <c r="K32" i="1"/>
  <c r="L32" i="1" s="1"/>
  <c r="I32" i="1"/>
  <c r="H32" i="1"/>
  <c r="G32" i="1"/>
  <c r="E32" i="1"/>
  <c r="F32" i="1" s="1"/>
  <c r="D32" i="1"/>
  <c r="R31" i="1"/>
  <c r="O31" i="1"/>
  <c r="L31" i="1"/>
  <c r="K31" i="1"/>
  <c r="J31" i="1"/>
  <c r="H31" i="1"/>
  <c r="I31" i="1" s="1"/>
  <c r="G31" i="1"/>
  <c r="E31" i="1"/>
  <c r="D31" i="1"/>
  <c r="F31" i="1" s="1"/>
  <c r="R30" i="1"/>
  <c r="O30" i="1"/>
  <c r="K30" i="1"/>
  <c r="L30" i="1" s="1"/>
  <c r="J30" i="1"/>
  <c r="H30" i="1"/>
  <c r="G30" i="1"/>
  <c r="I30" i="1" s="1"/>
  <c r="E30" i="1"/>
  <c r="D30" i="1"/>
  <c r="F30" i="1" s="1"/>
  <c r="R29" i="1"/>
  <c r="O29" i="1"/>
  <c r="K29" i="1"/>
  <c r="J29" i="1"/>
  <c r="L29" i="1" s="1"/>
  <c r="H29" i="1"/>
  <c r="G29" i="1"/>
  <c r="I29" i="1" s="1"/>
  <c r="F29" i="1"/>
  <c r="E29" i="1"/>
  <c r="D29" i="1"/>
  <c r="R28" i="1"/>
  <c r="O28" i="1"/>
  <c r="K28" i="1"/>
  <c r="K39" i="1" s="1"/>
  <c r="J28" i="1"/>
  <c r="L28" i="1" s="1"/>
  <c r="I28" i="1"/>
  <c r="H28" i="1"/>
  <c r="H39" i="1" s="1"/>
  <c r="G28" i="1"/>
  <c r="G39" i="1" s="1"/>
  <c r="E28" i="1"/>
  <c r="F28" i="1" s="1"/>
  <c r="D28" i="1"/>
  <c r="D39" i="1" s="1"/>
  <c r="Q24" i="1"/>
  <c r="Q40" i="1" s="1"/>
  <c r="P24" i="1"/>
  <c r="P40" i="1" s="1"/>
  <c r="N24" i="1"/>
  <c r="M24" i="1"/>
  <c r="M40" i="1" s="1"/>
  <c r="R23" i="1"/>
  <c r="O23" i="1"/>
  <c r="K23" i="1"/>
  <c r="L23" i="1" s="1"/>
  <c r="J23" i="1"/>
  <c r="H23" i="1"/>
  <c r="G23" i="1"/>
  <c r="I23" i="1" s="1"/>
  <c r="E23" i="1"/>
  <c r="D23" i="1"/>
  <c r="F23" i="1" s="1"/>
  <c r="R22" i="1"/>
  <c r="O22" i="1"/>
  <c r="K22" i="1"/>
  <c r="J22" i="1"/>
  <c r="L22" i="1" s="1"/>
  <c r="H22" i="1"/>
  <c r="G22" i="1"/>
  <c r="I22" i="1" s="1"/>
  <c r="F22" i="1"/>
  <c r="E22" i="1"/>
  <c r="D22" i="1"/>
  <c r="R21" i="1"/>
  <c r="O21" i="1"/>
  <c r="K21" i="1"/>
  <c r="J21" i="1"/>
  <c r="L21" i="1" s="1"/>
  <c r="I21" i="1"/>
  <c r="H21" i="1"/>
  <c r="G21" i="1"/>
  <c r="E21" i="1"/>
  <c r="F21" i="1" s="1"/>
  <c r="D21" i="1"/>
  <c r="R20" i="1"/>
  <c r="O20" i="1"/>
  <c r="L20" i="1"/>
  <c r="K20" i="1"/>
  <c r="J20" i="1"/>
  <c r="H20" i="1"/>
  <c r="I20" i="1" s="1"/>
  <c r="G20" i="1"/>
  <c r="E20" i="1"/>
  <c r="D20" i="1"/>
  <c r="D24" i="1" s="1"/>
  <c r="R19" i="1"/>
  <c r="O19" i="1"/>
  <c r="K19" i="1"/>
  <c r="L19" i="1" s="1"/>
  <c r="J19" i="1"/>
  <c r="H19" i="1"/>
  <c r="G19" i="1"/>
  <c r="I19" i="1" s="1"/>
  <c r="E19" i="1"/>
  <c r="D19" i="1"/>
  <c r="F19" i="1" s="1"/>
  <c r="R18" i="1"/>
  <c r="O18" i="1"/>
  <c r="K18" i="1"/>
  <c r="J18" i="1"/>
  <c r="L18" i="1" s="1"/>
  <c r="H18" i="1"/>
  <c r="G18" i="1"/>
  <c r="I18" i="1" s="1"/>
  <c r="F18" i="1"/>
  <c r="E18" i="1"/>
  <c r="D18" i="1"/>
  <c r="R17" i="1"/>
  <c r="O17" i="1"/>
  <c r="K17" i="1"/>
  <c r="J17" i="1"/>
  <c r="L17" i="1" s="1"/>
  <c r="I17" i="1"/>
  <c r="H17" i="1"/>
  <c r="G17" i="1"/>
  <c r="E17" i="1"/>
  <c r="F17" i="1" s="1"/>
  <c r="D17" i="1"/>
  <c r="R16" i="1"/>
  <c r="O16" i="1"/>
  <c r="L16" i="1"/>
  <c r="K16" i="1"/>
  <c r="H16" i="1"/>
  <c r="G16" i="1"/>
  <c r="I16" i="1" s="1"/>
  <c r="E16" i="1"/>
  <c r="D16" i="1"/>
  <c r="F16" i="1" s="1"/>
  <c r="R15" i="1"/>
  <c r="R24" i="1" s="1"/>
  <c r="O15" i="1"/>
  <c r="O24" i="1" s="1"/>
  <c r="O40" i="1" s="1"/>
  <c r="O41" i="1" s="1"/>
  <c r="K15" i="1"/>
  <c r="K24" i="1" s="1"/>
  <c r="K40" i="1" s="1"/>
  <c r="J15" i="1"/>
  <c r="J24" i="1" s="1"/>
  <c r="H15" i="1"/>
  <c r="G15" i="1"/>
  <c r="G24" i="1" s="1"/>
  <c r="G40" i="1" s="1"/>
  <c r="F15" i="1"/>
  <c r="E15" i="1"/>
  <c r="E24" i="1" s="1"/>
  <c r="D15" i="1"/>
  <c r="L39" i="1" l="1"/>
  <c r="D40" i="1"/>
  <c r="I39" i="1"/>
  <c r="R40" i="1"/>
  <c r="R41" i="1" s="1"/>
  <c r="H24" i="1"/>
  <c r="H40" i="1" s="1"/>
  <c r="E39" i="1"/>
  <c r="E40" i="1" s="1"/>
  <c r="J39" i="1"/>
  <c r="J40" i="1" s="1"/>
  <c r="L15" i="1"/>
  <c r="L24" i="1" s="1"/>
  <c r="F20" i="1"/>
  <c r="F24" i="1" s="1"/>
  <c r="F40" i="1" s="1"/>
  <c r="F41" i="1" s="1"/>
  <c r="I15" i="1"/>
  <c r="I24" i="1" s="1"/>
  <c r="I40" i="1" s="1"/>
  <c r="I41" i="1" s="1"/>
  <c r="L40" i="1" l="1"/>
  <c r="L41" i="1" s="1"/>
</calcChain>
</file>

<file path=xl/sharedStrings.xml><?xml version="1.0" encoding="utf-8"?>
<sst xmlns="http://schemas.openxmlformats.org/spreadsheetml/2006/main" count="156" uniqueCount="103">
  <si>
    <t>Střednědobý výhled hospodaření příspěvkové organizace na období let 2022-2023</t>
  </si>
  <si>
    <t>Název organizace:</t>
  </si>
  <si>
    <t>Sociální služby Chomutov, příspěvková organizace</t>
  </si>
  <si>
    <t>IČO:</t>
  </si>
  <si>
    <t>46789944</t>
  </si>
  <si>
    <t>Sídlo:</t>
  </si>
  <si>
    <t>Písečná 5030, 430 04 Chomutov</t>
  </si>
  <si>
    <t xml:space="preserve">Poř.č. řádku </t>
  </si>
  <si>
    <t>Ukazatel</t>
  </si>
  <si>
    <t>Skutečnost 2019</t>
  </si>
  <si>
    <t>Plán 2020</t>
  </si>
  <si>
    <t>Požadavek na rozpočet 2021</t>
  </si>
  <si>
    <t>Výhled rozpočtu 2022</t>
  </si>
  <si>
    <t>Výhled rozpočtu 2023</t>
  </si>
  <si>
    <t>Hlavní činnost</t>
  </si>
  <si>
    <t>Doplňková činnost</t>
  </si>
  <si>
    <t>Organizace celkem</t>
  </si>
  <si>
    <t xml:space="preserve"> 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</si>
  <si>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</si>
  <si>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</si>
  <si>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</si>
  <si>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</si>
  <si>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</si>
  <si>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</si>
  <si>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</si>
  <si>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</si>
  <si>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</si>
  <si>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</si>
  <si>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</si>
  <si>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</si>
  <si>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</si>
  <si>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</si>
  <si>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</si>
  <si>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</si>
  <si>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</si>
  <si>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</si>
  <si>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</si>
  <si>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</si>
  <si>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</si>
  <si>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</si>
  <si>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</si>
  <si>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</si>
  <si>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</si>
  <si>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</si>
  <si>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</si>
  <si>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</si>
  <si>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</si>
  <si>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</si>
  <si>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</si>
  <si>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</si>
  <si>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</si>
  <si>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</si>
  <si>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</si>
  <si>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</si>
  <si>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</si>
  <si>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</si>
  <si>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</si>
  <si>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</si>
  <si>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</si>
  <si>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</si>
  <si>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</si>
  <si>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</si>
  <si>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</si>
  <si>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</si>
  <si>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</si>
  <si>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</si>
  <si>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</si>
  <si>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</si>
  <si>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</si>
  <si>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</si>
  <si>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</si>
  <si>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</si>
  <si>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</si>
  <si>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</si>
  <si>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</si>
  <si>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</si>
  <si>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</si>
  <si>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</si>
  <si>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</si>
  <si>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</si>
  <si>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</si>
  <si>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</si>
  <si>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</si>
  <si>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</si>
  <si>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</si>
  <si>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</si>
  <si>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</si>
  <si>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</si>
  <si>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</si>
  <si>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</si>
  <si>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</si>
  <si>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</si>
  <si>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</si>
  <si>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</si>
  <si>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</si>
  <si>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 xml:space="preserve">V období 2022 a 2023 neočekáváme systémové a organizační změny v působení organizace. V roce 2022 již budou ukončeny všechny projekty, které jsou nyní financovány z ESF, ale přepokládáme zajištění financování dotčených sociálních služeb z rozpočtu MPSV v rámci vyhlášených programů. </t>
  </si>
  <si>
    <t>Výhled pro roky 2022 a 2023 je zpracován s ohledem na předpokládanou inflaci, zvyšování úhrad za poskytované sociální služby a přepokladané získání dotačních prostředků z MPSV na podporu sociálních služeb.</t>
  </si>
  <si>
    <t xml:space="preserve">Z pohledu bezpečnosti pro klienty i personál je nutné v nejbližších letech řešit finanční prostředky pro vybudování evakuačního výtahu v budově DpS Písečná, a to ve spolupráci se zřizovatelem pro vysokou finanční náročnost. Dostatek prostředků nemůže organizace získat v rámci své vlastní činnosti.  </t>
  </si>
  <si>
    <t>Dne:</t>
  </si>
  <si>
    <t>Ing. Ivana Vomáčková</t>
  </si>
  <si>
    <t xml:space="preserve">Schválil: </t>
  </si>
  <si>
    <t>Mgr. Alena Tölgová, ředitelka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</si>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</sst>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93">
    <xf numFmtId="0" fontId="0" fillId="0" borderId="0" xfId="0"/>
    <xf numFmtId="0" fontId="0" fillId="2" borderId="0" xfId="0" applyFill="1" applyProtection="1"/>
    <xf numFmtId="10" fontId="0" fillId="2" borderId="0" xfId="0" applyNumberFormat="1" applyFont="1" applyFill="1" applyProtection="1"/>
    <xf numFmtId="0" fontId="0" fillId="2" borderId="0" xfId="0" applyFill="1"/>
    <xf numFmtId="0" fontId="0" fillId="0" borderId="0" xfId="0" applyFill="1"/>
    <xf numFmtId="0" fontId="2" fillId="2" borderId="0" xfId="0" applyFont="1" applyFill="1" applyProtection="1"/>
    <xf numFmtId="49" fontId="3" fillId="0" borderId="0" xfId="0" applyNumberFormat="1" applyFont="1" applyFill="1" applyAlignment="1" applyProtection="1">
      <alignment horizontal="left"/>
      <protection locked="0"/>
    </xf>
    <xf numFmtId="49" fontId="4" fillId="2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left"/>
      <protection locked="0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vertical="center" wrapText="1"/>
    </xf>
    <xf numFmtId="0" fontId="1" fillId="4" borderId="15" xfId="0" applyFont="1" applyFill="1" applyBorder="1" applyAlignment="1" applyProtection="1">
      <alignment vertical="center"/>
    </xf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17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 vertical="center"/>
    </xf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vertical="center"/>
    </xf>
    <xf numFmtId="164" fontId="0" fillId="0" borderId="19" xfId="0" applyNumberForma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164" fontId="0" fillId="0" borderId="20" xfId="0" applyNumberForma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 wrapText="1"/>
    </xf>
    <xf numFmtId="164" fontId="0" fillId="0" borderId="22" xfId="0" applyNumberFormat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/>
    </xf>
    <xf numFmtId="0" fontId="0" fillId="0" borderId="24" xfId="0" applyFill="1" applyBorder="1" applyProtection="1"/>
    <xf numFmtId="164" fontId="0" fillId="0" borderId="25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  <protection locked="0"/>
    </xf>
    <xf numFmtId="164" fontId="0" fillId="0" borderId="26" xfId="0" applyNumberFormat="1" applyFont="1" applyFill="1" applyBorder="1" applyAlignment="1" applyProtection="1">
      <alignment horizontal="right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Border="1" applyProtection="1">
      <protection locked="0"/>
    </xf>
    <xf numFmtId="164" fontId="0" fillId="0" borderId="30" xfId="0" applyNumberFormat="1" applyFont="1" applyFill="1" applyBorder="1" applyAlignment="1" applyProtection="1">
      <alignment horizontal="right"/>
    </xf>
    <xf numFmtId="164" fontId="0" fillId="0" borderId="31" xfId="0" applyNumberFormat="1" applyFont="1" applyFill="1" applyBorder="1" applyAlignment="1" applyProtection="1">
      <alignment horizontal="right"/>
      <protection locked="0"/>
    </xf>
    <xf numFmtId="0" fontId="0" fillId="0" borderId="32" xfId="0" applyFill="1" applyBorder="1" applyAlignment="1" applyProtection="1">
      <alignment horizontal="center"/>
    </xf>
    <xf numFmtId="0" fontId="0" fillId="5" borderId="33" xfId="0" applyFill="1" applyBorder="1" applyProtection="1"/>
    <xf numFmtId="164" fontId="0" fillId="6" borderId="26" xfId="0" applyNumberFormat="1" applyFont="1" applyFill="1" applyBorder="1" applyAlignment="1" applyProtection="1">
      <alignment horizontal="right"/>
      <protection locked="0"/>
    </xf>
    <xf numFmtId="164" fontId="0" fillId="7" borderId="26" xfId="0" applyNumberFormat="1" applyFont="1" applyFill="1" applyBorder="1" applyAlignment="1" applyProtection="1">
      <alignment horizontal="right"/>
      <protection locked="0"/>
    </xf>
    <xf numFmtId="164" fontId="0" fillId="0" borderId="32" xfId="0" applyNumberFormat="1" applyFont="1" applyBorder="1" applyProtection="1">
      <protection locked="0"/>
    </xf>
    <xf numFmtId="164" fontId="0" fillId="0" borderId="34" xfId="0" applyNumberFormat="1" applyFont="1" applyBorder="1" applyProtection="1">
      <protection locked="0"/>
    </xf>
    <xf numFmtId="164" fontId="0" fillId="0" borderId="33" xfId="0" applyNumberFormat="1" applyFont="1" applyFill="1" applyBorder="1" applyAlignment="1" applyProtection="1">
      <alignment horizontal="right"/>
    </xf>
    <xf numFmtId="164" fontId="0" fillId="0" borderId="35" xfId="0" applyNumberFormat="1" applyFont="1" applyFill="1" applyBorder="1" applyAlignment="1" applyProtection="1">
      <alignment horizontal="right"/>
      <protection locked="0"/>
    </xf>
    <xf numFmtId="164" fontId="0" fillId="0" borderId="36" xfId="0" applyNumberFormat="1" applyFont="1" applyFill="1" applyBorder="1" applyAlignment="1" applyProtection="1">
      <alignment horizontal="right"/>
      <protection locked="0"/>
    </xf>
    <xf numFmtId="0" fontId="4" fillId="8" borderId="33" xfId="0" applyFont="1" applyFill="1" applyBorder="1" applyProtection="1"/>
    <xf numFmtId="164" fontId="0" fillId="6" borderId="37" xfId="0" applyNumberFormat="1" applyFont="1" applyFill="1" applyBorder="1" applyAlignment="1" applyProtection="1">
      <alignment horizontal="right"/>
      <protection locked="0"/>
    </xf>
    <xf numFmtId="0" fontId="4" fillId="0" borderId="33" xfId="0" applyFont="1" applyFill="1" applyBorder="1" applyAlignment="1" applyProtection="1">
      <alignment horizontal="left"/>
    </xf>
    <xf numFmtId="0" fontId="4" fillId="0" borderId="33" xfId="0" applyFont="1" applyBorder="1" applyProtection="1"/>
    <xf numFmtId="164" fontId="0" fillId="0" borderId="26" xfId="0" applyNumberFormat="1" applyFont="1" applyBorder="1" applyAlignment="1" applyProtection="1">
      <alignment horizontal="right"/>
      <protection locked="0"/>
    </xf>
    <xf numFmtId="0" fontId="6" fillId="0" borderId="33" xfId="0" applyFont="1" applyBorder="1" applyProtection="1"/>
    <xf numFmtId="0" fontId="0" fillId="0" borderId="33" xfId="0" applyBorder="1" applyProtection="1"/>
    <xf numFmtId="164" fontId="0" fillId="0" borderId="37" xfId="0" applyNumberFormat="1" applyFont="1" applyBorder="1" applyAlignment="1" applyProtection="1">
      <alignment horizontal="right"/>
      <protection locked="0"/>
    </xf>
    <xf numFmtId="0" fontId="0" fillId="0" borderId="38" xfId="0" applyFill="1" applyBorder="1" applyAlignment="1" applyProtection="1">
      <alignment horizontal="center"/>
    </xf>
    <xf numFmtId="0" fontId="0" fillId="0" borderId="39" xfId="0" applyBorder="1" applyAlignment="1" applyProtection="1">
      <alignment horizontal="left" indent="5"/>
    </xf>
    <xf numFmtId="164" fontId="0" fillId="0" borderId="40" xfId="0" applyNumberFormat="1" applyFont="1" applyFill="1" applyBorder="1" applyAlignment="1" applyProtection="1">
      <alignment horizontal="right"/>
    </xf>
    <xf numFmtId="164" fontId="0" fillId="0" borderId="41" xfId="0" applyNumberFormat="1" applyFont="1" applyFill="1" applyBorder="1" applyAlignment="1" applyProtection="1">
      <alignment horizontal="right"/>
    </xf>
    <xf numFmtId="164" fontId="0" fillId="0" borderId="42" xfId="0" applyNumberFormat="1" applyFont="1" applyFill="1" applyBorder="1" applyAlignment="1" applyProtection="1">
      <alignment horizontal="right"/>
      <protection locked="0"/>
    </xf>
    <xf numFmtId="164" fontId="0" fillId="0" borderId="43" xfId="0" applyNumberFormat="1" applyFont="1" applyBorder="1" applyAlignment="1" applyProtection="1">
      <alignment horizontal="right"/>
      <protection locked="0"/>
    </xf>
    <xf numFmtId="164" fontId="0" fillId="0" borderId="44" xfId="0" applyNumberFormat="1" applyFont="1" applyFill="1" applyBorder="1" applyAlignment="1" applyProtection="1">
      <alignment horizontal="right"/>
      <protection locked="0"/>
    </xf>
    <xf numFmtId="0" fontId="1" fillId="0" borderId="15" xfId="0" applyFont="1" applyFill="1" applyBorder="1" applyAlignment="1" applyProtection="1">
      <alignment horizontal="center"/>
    </xf>
    <xf numFmtId="0" fontId="1" fillId="4" borderId="13" xfId="0" applyFont="1" applyFill="1" applyBorder="1" applyProtection="1"/>
    <xf numFmtId="164" fontId="1" fillId="4" borderId="11" xfId="0" applyNumberFormat="1" applyFont="1" applyFill="1" applyBorder="1" applyAlignment="1" applyProtection="1">
      <alignment horizontal="right"/>
    </xf>
    <xf numFmtId="164" fontId="1" fillId="4" borderId="12" xfId="0" applyNumberFormat="1" applyFont="1" applyFill="1" applyBorder="1" applyAlignment="1" applyProtection="1">
      <alignment horizontal="right"/>
    </xf>
    <xf numFmtId="164" fontId="1" fillId="4" borderId="40" xfId="0" applyNumberFormat="1" applyFont="1" applyFill="1" applyBorder="1" applyAlignment="1" applyProtection="1">
      <alignment horizontal="right"/>
    </xf>
    <xf numFmtId="164" fontId="1" fillId="4" borderId="18" xfId="0" applyNumberFormat="1" applyFont="1" applyFill="1" applyBorder="1" applyAlignment="1" applyProtection="1">
      <alignment horizontal="right"/>
    </xf>
    <xf numFmtId="0" fontId="0" fillId="8" borderId="12" xfId="0" applyFill="1" applyBorder="1" applyAlignment="1" applyProtection="1">
      <alignment horizontal="center"/>
    </xf>
    <xf numFmtId="0" fontId="1" fillId="8" borderId="15" xfId="0" applyFont="1" applyFill="1" applyBorder="1" applyProtection="1"/>
    <xf numFmtId="164" fontId="7" fillId="8" borderId="13" xfId="0" applyNumberFormat="1" applyFont="1" applyFill="1" applyBorder="1" applyAlignment="1" applyProtection="1">
      <alignment horizontal="center"/>
    </xf>
    <xf numFmtId="164" fontId="7" fillId="8" borderId="18" xfId="0" applyNumberFormat="1" applyFont="1" applyFill="1" applyBorder="1" applyAlignment="1" applyProtection="1">
      <alignment horizontal="center"/>
    </xf>
    <xf numFmtId="164" fontId="7" fillId="8" borderId="12" xfId="0" applyNumberFormat="1" applyFont="1" applyFill="1" applyBorder="1" applyAlignment="1" applyProtection="1">
      <alignment horizontal="center"/>
    </xf>
    <xf numFmtId="164" fontId="0" fillId="0" borderId="11" xfId="0" applyNumberFormat="1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164" fontId="0" fillId="0" borderId="18" xfId="0" applyNumberFormat="1" applyFont="1" applyBorder="1" applyAlignment="1" applyProtection="1">
      <alignment horizontal="center" vertical="center"/>
    </xf>
    <xf numFmtId="164" fontId="0" fillId="0" borderId="19" xfId="0" applyNumberFormat="1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8" fillId="0" borderId="22" xfId="0" applyFont="1" applyFill="1" applyBorder="1" applyAlignment="1" applyProtection="1">
      <alignment horizontal="center" vertical="center"/>
    </xf>
    <xf numFmtId="164" fontId="0" fillId="0" borderId="20" xfId="0" applyNumberFormat="1" applyFont="1" applyBorder="1" applyAlignment="1" applyProtection="1">
      <alignment horizontal="center" vertical="center"/>
    </xf>
    <xf numFmtId="0" fontId="8" fillId="0" borderId="45" xfId="0" applyFont="1" applyFill="1" applyBorder="1" applyAlignment="1" applyProtection="1">
      <alignment horizontal="center" vertical="center"/>
    </xf>
    <xf numFmtId="164" fontId="0" fillId="0" borderId="22" xfId="0" applyNumberFormat="1" applyFont="1" applyBorder="1" applyAlignment="1" applyProtection="1">
      <alignment horizontal="center" vertical="center"/>
    </xf>
    <xf numFmtId="0" fontId="0" fillId="0" borderId="24" xfId="0" applyBorder="1" applyProtection="1"/>
    <xf numFmtId="164" fontId="0" fillId="0" borderId="46" xfId="0" applyNumberFormat="1" applyFont="1" applyBorder="1" applyProtection="1">
      <protection locked="0"/>
    </xf>
    <xf numFmtId="0" fontId="0" fillId="0" borderId="33" xfId="0" applyFill="1" applyBorder="1" applyProtection="1"/>
    <xf numFmtId="164" fontId="0" fillId="6" borderId="34" xfId="0" applyNumberFormat="1" applyFont="1" applyFill="1" applyBorder="1" applyProtection="1">
      <protection locked="0"/>
    </xf>
    <xf numFmtId="164" fontId="0" fillId="0" borderId="47" xfId="0" applyNumberFormat="1" applyFont="1" applyBorder="1" applyProtection="1">
      <protection locked="0"/>
    </xf>
    <xf numFmtId="164" fontId="0" fillId="6" borderId="47" xfId="0" applyNumberFormat="1" applyFont="1" applyFill="1" applyBorder="1" applyProtection="1">
      <protection locked="0"/>
    </xf>
    <xf numFmtId="0" fontId="4" fillId="0" borderId="33" xfId="0" applyFont="1" applyBorder="1" applyAlignment="1" applyProtection="1">
      <alignment horizontal="left" indent="5"/>
    </xf>
    <xf numFmtId="0" fontId="0" fillId="0" borderId="48" xfId="0" applyFill="1" applyBorder="1" applyAlignment="1" applyProtection="1">
      <alignment horizontal="center"/>
    </xf>
    <xf numFmtId="0" fontId="0" fillId="0" borderId="49" xfId="0" applyBorder="1" applyProtection="1"/>
    <xf numFmtId="164" fontId="0" fillId="0" borderId="50" xfId="0" applyNumberFormat="1" applyFont="1" applyBorder="1" applyProtection="1">
      <protection locked="0"/>
    </xf>
    <xf numFmtId="0" fontId="1" fillId="8" borderId="14" xfId="0" applyFont="1" applyFill="1" applyBorder="1" applyProtection="1"/>
    <xf numFmtId="164" fontId="1" fillId="8" borderId="17" xfId="0" applyNumberFormat="1" applyFont="1" applyFill="1" applyBorder="1" applyProtection="1"/>
    <xf numFmtId="164" fontId="1" fillId="8" borderId="15" xfId="0" applyNumberFormat="1" applyFont="1" applyFill="1" applyBorder="1" applyProtection="1"/>
    <xf numFmtId="164" fontId="1" fillId="8" borderId="14" xfId="0" applyNumberFormat="1" applyFont="1" applyFill="1" applyBorder="1" applyProtection="1"/>
    <xf numFmtId="164" fontId="1" fillId="8" borderId="19" xfId="0" applyNumberFormat="1" applyFont="1" applyFill="1" applyBorder="1" applyProtection="1"/>
    <xf numFmtId="164" fontId="1" fillId="8" borderId="22" xfId="0" applyNumberFormat="1" applyFont="1" applyFill="1" applyBorder="1" applyProtection="1"/>
    <xf numFmtId="0" fontId="5" fillId="0" borderId="51" xfId="0" applyFont="1" applyFill="1" applyBorder="1" applyAlignment="1" applyProtection="1">
      <alignment horizontal="center"/>
    </xf>
    <xf numFmtId="0" fontId="5" fillId="9" borderId="51" xfId="0" applyFont="1" applyFill="1" applyBorder="1" applyAlignment="1" applyProtection="1">
      <alignment horizontal="left"/>
    </xf>
    <xf numFmtId="165" fontId="9" fillId="10" borderId="51" xfId="0" applyNumberFormat="1" applyFont="1" applyFill="1" applyBorder="1" applyAlignment="1" applyProtection="1"/>
    <xf numFmtId="165" fontId="9" fillId="10" borderId="11" xfId="0" applyNumberFormat="1" applyFont="1" applyFill="1" applyBorder="1" applyAlignment="1" applyProtection="1"/>
    <xf numFmtId="165" fontId="9" fillId="10" borderId="12" xfId="0" applyNumberFormat="1" applyFont="1" applyFill="1" applyBorder="1" applyAlignment="1" applyProtection="1"/>
    <xf numFmtId="165" fontId="9" fillId="10" borderId="42" xfId="0" applyNumberFormat="1" applyFont="1" applyFill="1" applyBorder="1" applyAlignment="1" applyProtection="1"/>
    <xf numFmtId="0" fontId="10" fillId="0" borderId="14" xfId="0" applyFont="1" applyFill="1" applyBorder="1" applyAlignment="1" applyProtection="1">
      <alignment horizontal="center"/>
    </xf>
    <xf numFmtId="0" fontId="10" fillId="0" borderId="14" xfId="0" applyFont="1" applyBorder="1" applyProtection="1"/>
    <xf numFmtId="0" fontId="10" fillId="11" borderId="3" xfId="0" applyFont="1" applyFill="1" applyBorder="1" applyProtection="1"/>
    <xf numFmtId="164" fontId="11" fillId="11" borderId="5" xfId="0" applyNumberFormat="1" applyFont="1" applyFill="1" applyBorder="1" applyProtection="1"/>
    <xf numFmtId="165" fontId="10" fillId="12" borderId="15" xfId="0" applyNumberFormat="1" applyFont="1" applyFill="1" applyBorder="1" applyProtection="1"/>
    <xf numFmtId="164" fontId="11" fillId="11" borderId="4" xfId="0" applyNumberFormat="1" applyFont="1" applyFill="1" applyBorder="1" applyProtection="1"/>
    <xf numFmtId="165" fontId="10" fillId="12" borderId="14" xfId="0" applyNumberFormat="1" applyFont="1" applyFill="1" applyBorder="1" applyProtection="1"/>
    <xf numFmtId="0" fontId="10" fillId="11" borderId="6" xfId="0" applyFont="1" applyFill="1" applyBorder="1" applyProtection="1"/>
    <xf numFmtId="0" fontId="10" fillId="11" borderId="7" xfId="0" applyFont="1" applyFill="1" applyBorder="1" applyProtection="1"/>
    <xf numFmtId="0" fontId="0" fillId="2" borderId="0" xfId="0" applyFill="1" applyBorder="1" applyProtection="1"/>
    <xf numFmtId="0" fontId="0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164" fontId="1" fillId="2" borderId="0" xfId="0" applyNumberFormat="1" applyFont="1" applyFill="1" applyBorder="1" applyProtection="1"/>
    <xf numFmtId="0" fontId="0" fillId="2" borderId="0" xfId="0" applyFill="1" applyBorder="1"/>
    <xf numFmtId="0" fontId="0" fillId="0" borderId="0" xfId="0" applyFill="1" applyBorder="1"/>
    <xf numFmtId="0" fontId="0" fillId="2" borderId="0" xfId="0" applyFill="1" applyBorder="1" applyAlignment="1" applyProtection="1">
      <alignment horizontal="center"/>
    </xf>
    <xf numFmtId="0" fontId="1" fillId="13" borderId="12" xfId="0" applyFont="1" applyFill="1" applyBorder="1" applyAlignment="1" applyProtection="1">
      <alignment horizontal="left" vertical="center"/>
    </xf>
    <xf numFmtId="164" fontId="1" fillId="0" borderId="52" xfId="0" applyNumberFormat="1" applyFont="1" applyFill="1" applyBorder="1" applyProtection="1"/>
    <xf numFmtId="164" fontId="11" fillId="2" borderId="0" xfId="0" applyNumberFormat="1" applyFont="1" applyFill="1" applyBorder="1" applyAlignment="1" applyProtection="1">
      <alignment horizontal="right"/>
    </xf>
    <xf numFmtId="0" fontId="1" fillId="13" borderId="21" xfId="0" applyFont="1" applyFill="1" applyBorder="1" applyAlignment="1" applyProtection="1">
      <alignment horizontal="left" vertical="center"/>
    </xf>
    <xf numFmtId="164" fontId="1" fillId="0" borderId="53" xfId="0" applyNumberFormat="1" applyFont="1" applyFill="1" applyBorder="1" applyProtection="1"/>
    <xf numFmtId="164" fontId="1" fillId="2" borderId="0" xfId="0" applyNumberFormat="1" applyFont="1" applyFill="1" applyBorder="1" applyProtection="1">
      <protection locked="0"/>
    </xf>
    <xf numFmtId="164" fontId="12" fillId="11" borderId="6" xfId="0" applyNumberFormat="1" applyFont="1" applyFill="1" applyBorder="1" applyAlignment="1" applyProtection="1">
      <alignment horizontal="center" wrapText="1"/>
      <protection locked="0"/>
    </xf>
    <xf numFmtId="164" fontId="12" fillId="11" borderId="4" xfId="0" applyNumberFormat="1" applyFont="1" applyFill="1" applyBorder="1" applyAlignment="1" applyProtection="1">
      <alignment horizontal="center" wrapText="1"/>
    </xf>
    <xf numFmtId="164" fontId="12" fillId="2" borderId="0" xfId="0" applyNumberFormat="1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</xf>
    <xf numFmtId="0" fontId="1" fillId="13" borderId="19" xfId="0" applyFont="1" applyFill="1" applyBorder="1" applyAlignment="1" applyProtection="1">
      <alignment horizontal="left" vertical="center"/>
    </xf>
    <xf numFmtId="164" fontId="1" fillId="0" borderId="54" xfId="0" applyNumberFormat="1" applyFont="1" applyFill="1" applyBorder="1" applyProtection="1">
      <protection locked="0"/>
    </xf>
    <xf numFmtId="164" fontId="1" fillId="0" borderId="22" xfId="0" applyNumberFormat="1" applyFont="1" applyFill="1" applyBorder="1" applyProtection="1">
      <protection locked="0"/>
    </xf>
    <xf numFmtId="0" fontId="1" fillId="13" borderId="34" xfId="0" applyFont="1" applyFill="1" applyBorder="1" applyProtection="1"/>
    <xf numFmtId="164" fontId="1" fillId="13" borderId="34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0" borderId="34" xfId="0" applyFont="1" applyFill="1" applyBorder="1" applyProtection="1"/>
    <xf numFmtId="164" fontId="1" fillId="0" borderId="34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7" fillId="0" borderId="34" xfId="0" applyFont="1" applyFill="1" applyBorder="1" applyProtection="1"/>
    <xf numFmtId="164" fontId="1" fillId="0" borderId="34" xfId="0" applyNumberFormat="1" applyFont="1" applyFill="1" applyBorder="1" applyProtection="1">
      <protection locked="0"/>
    </xf>
    <xf numFmtId="0" fontId="1" fillId="13" borderId="44" xfId="0" applyFont="1" applyFill="1" applyBorder="1" applyAlignment="1" applyProtection="1">
      <alignment horizontal="left"/>
    </xf>
    <xf numFmtId="0" fontId="1" fillId="13" borderId="42" xfId="0" applyFont="1" applyFill="1" applyBorder="1" applyAlignment="1" applyProtection="1">
      <alignment horizontal="left"/>
    </xf>
    <xf numFmtId="164" fontId="1" fillId="0" borderId="42" xfId="0" applyNumberFormat="1" applyFont="1" applyFill="1" applyBorder="1" applyAlignment="1" applyProtection="1">
      <alignment horizontal="left"/>
      <protection locked="0"/>
    </xf>
    <xf numFmtId="0" fontId="0" fillId="0" borderId="42" xfId="0" applyFill="1" applyBorder="1"/>
    <xf numFmtId="0" fontId="0" fillId="0" borderId="55" xfId="0" applyFill="1" applyBorder="1"/>
    <xf numFmtId="0" fontId="0" fillId="0" borderId="56" xfId="0" applyFill="1" applyBorder="1"/>
    <xf numFmtId="0" fontId="0" fillId="0" borderId="57" xfId="0" applyFill="1" applyBorder="1"/>
    <xf numFmtId="0" fontId="1" fillId="13" borderId="0" xfId="0" applyFont="1" applyFill="1" applyBorder="1" applyAlignment="1" applyProtection="1">
      <alignment horizontal="left"/>
    </xf>
    <xf numFmtId="164" fontId="1" fillId="0" borderId="0" xfId="0" applyNumberFormat="1" applyFont="1" applyFill="1" applyBorder="1" applyAlignment="1" applyProtection="1">
      <alignment horizontal="left"/>
      <protection locked="0"/>
    </xf>
    <xf numFmtId="0" fontId="0" fillId="13" borderId="56" xfId="0" applyFont="1" applyFill="1" applyBorder="1" applyAlignment="1" applyProtection="1">
      <alignment horizontal="left"/>
    </xf>
    <xf numFmtId="0" fontId="0" fillId="0" borderId="56" xfId="0" applyFont="1" applyFill="1" applyBorder="1" applyAlignment="1" applyProtection="1">
      <alignment horizontal="left"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0" fillId="0" borderId="57" xfId="0" applyFont="1" applyFill="1" applyBorder="1" applyAlignment="1" applyProtection="1">
      <alignment horizontal="left" wrapText="1"/>
      <protection locked="0"/>
    </xf>
    <xf numFmtId="0" fontId="14" fillId="0" borderId="56" xfId="1" applyFont="1" applyBorder="1" applyProtection="1"/>
    <xf numFmtId="0" fontId="0" fillId="0" borderId="0" xfId="0" applyBorder="1"/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56" xfId="1" applyFont="1" applyFill="1" applyBorder="1" applyProtection="1"/>
    <xf numFmtId="0" fontId="14" fillId="0" borderId="0" xfId="1" applyFont="1" applyFill="1" applyBorder="1" applyProtection="1"/>
    <xf numFmtId="0" fontId="14" fillId="0" borderId="0" xfId="0" applyFont="1" applyFill="1" applyBorder="1"/>
    <xf numFmtId="0" fontId="14" fillId="0" borderId="25" xfId="1" applyFont="1" applyBorder="1" applyProtection="1"/>
    <xf numFmtId="0" fontId="14" fillId="0" borderId="31" xfId="0" applyFont="1" applyFill="1" applyBorder="1"/>
    <xf numFmtId="0" fontId="1" fillId="0" borderId="31" xfId="0" applyFont="1" applyFill="1" applyBorder="1" applyAlignment="1" applyProtection="1">
      <alignment horizontal="left"/>
      <protection locked="0"/>
    </xf>
    <xf numFmtId="0" fontId="0" fillId="0" borderId="31" xfId="0" applyFill="1" applyBorder="1"/>
    <xf numFmtId="0" fontId="0" fillId="0" borderId="58" xfId="0" applyFill="1" applyBorder="1"/>
    <xf numFmtId="0" fontId="14" fillId="2" borderId="0" xfId="1" applyFont="1" applyFill="1" applyBorder="1" applyProtection="1"/>
    <xf numFmtId="0" fontId="14" fillId="2" borderId="0" xfId="0" applyFont="1" applyFill="1" applyBorder="1"/>
    <xf numFmtId="0" fontId="1" fillId="2" borderId="0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left"/>
    </xf>
    <xf numFmtId="14" fontId="1" fillId="14" borderId="0" xfId="0" applyNumberFormat="1" applyFont="1" applyFill="1" applyBorder="1" applyAlignment="1" applyProtection="1">
      <alignment horizontal="left"/>
      <protection locked="0"/>
    </xf>
    <xf numFmtId="0" fontId="1" fillId="14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14" borderId="0" xfId="0" applyFont="1" applyFill="1" applyBorder="1" applyAlignment="1" applyProtection="1">
      <alignment horizontal="left"/>
    </xf>
    <xf numFmtId="10" fontId="0" fillId="0" borderId="0" xfId="0" applyNumberFormat="1" applyFont="1"/>
  </cellXfs>
  <cellStyles count="2">
    <cellStyle name="Normální" xfId="0" builtinId="0"/>
    <cellStyle name="normální_Tabulka školy, návrh rozpoč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S%20Chomutov%20-%20%20B+C)%20NR%202021%20+%20SVR%202022-23_II.varian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1"/>
      <sheetName val="SVR 2022-2023"/>
    </sheetNames>
    <sheetDataSet>
      <sheetData sheetId="0">
        <row r="15">
          <cell r="G15">
            <v>51732.4</v>
          </cell>
          <cell r="H15">
            <v>164.4</v>
          </cell>
          <cell r="M15">
            <v>51975</v>
          </cell>
          <cell r="N15">
            <v>152</v>
          </cell>
          <cell r="Y15">
            <v>55375</v>
          </cell>
          <cell r="Z15">
            <v>0</v>
          </cell>
        </row>
        <row r="16">
          <cell r="G16">
            <v>23665.4</v>
          </cell>
          <cell r="M16">
            <v>26508.400000000001</v>
          </cell>
        </row>
        <row r="17">
          <cell r="G17">
            <v>170</v>
          </cell>
          <cell r="M17">
            <v>0</v>
          </cell>
          <cell r="Y17">
            <v>0</v>
          </cell>
        </row>
        <row r="18">
          <cell r="G18">
            <v>43271.7</v>
          </cell>
          <cell r="M18">
            <v>45637.599999999999</v>
          </cell>
          <cell r="Y18">
            <v>48469</v>
          </cell>
        </row>
        <row r="19">
          <cell r="G19">
            <v>0</v>
          </cell>
          <cell r="M19">
            <v>0</v>
          </cell>
          <cell r="Y19">
            <v>0</v>
          </cell>
        </row>
        <row r="20">
          <cell r="G20">
            <v>57.6</v>
          </cell>
          <cell r="M20">
            <v>0</v>
          </cell>
          <cell r="Y20">
            <v>0</v>
          </cell>
        </row>
        <row r="21">
          <cell r="G21">
            <v>1770.9</v>
          </cell>
          <cell r="H21">
            <v>42.6</v>
          </cell>
          <cell r="M21">
            <v>365</v>
          </cell>
          <cell r="N21">
            <v>21</v>
          </cell>
          <cell r="Y21">
            <v>222</v>
          </cell>
          <cell r="Z21">
            <v>10</v>
          </cell>
        </row>
        <row r="22">
          <cell r="G22">
            <v>0</v>
          </cell>
          <cell r="H22">
            <v>40.9</v>
          </cell>
          <cell r="M22">
            <v>0</v>
          </cell>
          <cell r="N22">
            <v>21</v>
          </cell>
          <cell r="Y22">
            <v>0</v>
          </cell>
          <cell r="Z22">
            <v>10</v>
          </cell>
        </row>
        <row r="23">
          <cell r="G23">
            <v>85</v>
          </cell>
          <cell r="H23">
            <v>1.7</v>
          </cell>
          <cell r="M23">
            <v>0</v>
          </cell>
          <cell r="Y23">
            <v>0</v>
          </cell>
        </row>
        <row r="28">
          <cell r="G28">
            <v>1208.2</v>
          </cell>
          <cell r="M28">
            <v>1492</v>
          </cell>
          <cell r="Y28">
            <v>1296</v>
          </cell>
        </row>
        <row r="29">
          <cell r="G29">
            <v>14155.3</v>
          </cell>
          <cell r="H29">
            <v>2.9</v>
          </cell>
          <cell r="M29">
            <v>15338</v>
          </cell>
          <cell r="N29">
            <v>3</v>
          </cell>
          <cell r="Y29">
            <v>15585</v>
          </cell>
        </row>
        <row r="30">
          <cell r="G30">
            <v>7816.7</v>
          </cell>
          <cell r="M30">
            <v>9150</v>
          </cell>
          <cell r="Y30">
            <v>7785</v>
          </cell>
        </row>
        <row r="31">
          <cell r="G31">
            <v>6481.4</v>
          </cell>
          <cell r="H31">
            <v>4.8</v>
          </cell>
          <cell r="M31">
            <v>6719</v>
          </cell>
          <cell r="Y31">
            <v>6625</v>
          </cell>
        </row>
        <row r="32">
          <cell r="G32">
            <v>64096.3</v>
          </cell>
          <cell r="H32">
            <v>58.8</v>
          </cell>
          <cell r="M32">
            <v>64536</v>
          </cell>
          <cell r="N32">
            <v>60</v>
          </cell>
        </row>
        <row r="33">
          <cell r="G33">
            <v>63329.9</v>
          </cell>
          <cell r="H33">
            <v>0</v>
          </cell>
          <cell r="M33">
            <v>63836</v>
          </cell>
          <cell r="N33">
            <v>60</v>
          </cell>
        </row>
        <row r="34">
          <cell r="G34">
            <v>766.40000000000009</v>
          </cell>
          <cell r="H34">
            <v>58.8</v>
          </cell>
          <cell r="M34">
            <v>700</v>
          </cell>
        </row>
        <row r="35">
          <cell r="G35">
            <v>21339</v>
          </cell>
          <cell r="H35">
            <v>18.100000000000001</v>
          </cell>
          <cell r="M35">
            <v>21751</v>
          </cell>
          <cell r="N35">
            <v>20</v>
          </cell>
        </row>
        <row r="36">
          <cell r="G36">
            <v>3.6</v>
          </cell>
          <cell r="M36">
            <v>4</v>
          </cell>
          <cell r="Y36">
            <v>0</v>
          </cell>
        </row>
        <row r="37">
          <cell r="G37">
            <v>1291</v>
          </cell>
          <cell r="M37">
            <v>1432</v>
          </cell>
          <cell r="Y37">
            <v>1385</v>
          </cell>
        </row>
        <row r="38">
          <cell r="G38">
            <v>4276.5</v>
          </cell>
          <cell r="M38">
            <v>4154</v>
          </cell>
        </row>
        <row r="51">
          <cell r="G51">
            <v>5226.25</v>
          </cell>
          <cell r="M51">
            <v>589</v>
          </cell>
          <cell r="Y51">
            <v>311.89999999999998</v>
          </cell>
        </row>
        <row r="52">
          <cell r="G52">
            <v>145.40000000000009</v>
          </cell>
          <cell r="M52">
            <v>524.5</v>
          </cell>
          <cell r="Y52">
            <v>825.80000000000018</v>
          </cell>
        </row>
        <row r="53">
          <cell r="G53">
            <v>109.6</v>
          </cell>
          <cell r="M53">
            <v>109.6</v>
          </cell>
          <cell r="Y53">
            <v>109.6</v>
          </cell>
        </row>
        <row r="54">
          <cell r="G54">
            <v>399.70000000000027</v>
          </cell>
          <cell r="M54">
            <v>213.90000000000009</v>
          </cell>
          <cell r="Y54">
            <v>394.20000000000005</v>
          </cell>
        </row>
        <row r="57">
          <cell r="E57">
            <v>205</v>
          </cell>
          <cell r="J57">
            <v>204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264"/>
  <sheetViews>
    <sheetView showGridLines="0" tabSelected="1" zoomScale="80" zoomScaleNormal="80" zoomScaleSheetLayoutView="80" workbookViewId="0">
      <selection activeCell="C32" sqref="C32"/>
    </sheetView>
  </sheetViews>
  <sheetFormatPr defaultColWidth="0" defaultRowHeight="14.4" zeroHeight="1" x14ac:dyDescent="0.3"/>
  <cols>
    <col min="1" max="1" width="4.5546875" customWidth="1"/>
    <col min="2" max="2" width="9.109375" customWidth="1"/>
    <col min="3" max="3" width="65.6640625" customWidth="1"/>
    <col min="4" max="4" width="20.6640625" customWidth="1"/>
    <col min="5" max="6" width="14.33203125" customWidth="1"/>
    <col min="7" max="7" width="21.33203125" style="192" customWidth="1"/>
    <col min="8" max="9" width="14.33203125" customWidth="1"/>
    <col min="10" max="10" width="20.88671875" customWidth="1"/>
    <col min="11" max="12" width="14.33203125" customWidth="1"/>
    <col min="13" max="13" width="21.109375" customWidth="1"/>
    <col min="14" max="15" width="14.33203125" customWidth="1"/>
    <col min="16" max="16" width="21.44140625" customWidth="1"/>
    <col min="17" max="18" width="14.33203125" customWidth="1"/>
    <col min="19" max="19" width="4" style="4" customWidth="1"/>
    <col min="20" max="16384" width="9.109375" style="4" hidden="1"/>
  </cols>
  <sheetData>
    <row r="1" spans="1:19" x14ac:dyDescent="0.3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4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3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4">
      <c r="A4" s="1"/>
      <c r="B4" s="1" t="s">
        <v>1</v>
      </c>
      <c r="C4" s="1"/>
      <c r="D4" s="6" t="s">
        <v>2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3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3">
      <c r="A6" s="1"/>
      <c r="B6" s="1" t="s">
        <v>3</v>
      </c>
      <c r="C6" s="1"/>
      <c r="D6" s="8" t="s">
        <v>4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3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3">
      <c r="A8" s="1"/>
      <c r="B8" s="1" t="s">
        <v>5</v>
      </c>
      <c r="C8" s="1"/>
      <c r="D8" s="9" t="s">
        <v>6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" thickBot="1" x14ac:dyDescent="0.35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5">
      <c r="A10" s="1"/>
      <c r="B10" s="10" t="s">
        <v>7</v>
      </c>
      <c r="C10" s="11" t="s">
        <v>8</v>
      </c>
      <c r="D10" s="12" t="s">
        <v>9</v>
      </c>
      <c r="E10" s="12"/>
      <c r="F10" s="13"/>
      <c r="G10" s="12" t="s">
        <v>10</v>
      </c>
      <c r="H10" s="12"/>
      <c r="I10" s="14"/>
      <c r="J10" s="15" t="s">
        <v>11</v>
      </c>
      <c r="K10" s="12"/>
      <c r="L10" s="13"/>
      <c r="M10" s="16" t="s">
        <v>12</v>
      </c>
      <c r="N10" s="12"/>
      <c r="O10" s="13"/>
      <c r="P10" s="12" t="s">
        <v>13</v>
      </c>
      <c r="Q10" s="12"/>
      <c r="R10" s="13"/>
      <c r="S10" s="3"/>
    </row>
    <row r="11" spans="1:19" ht="30.75" customHeight="1" thickBot="1" x14ac:dyDescent="0.35">
      <c r="A11" s="1"/>
      <c r="B11" s="17"/>
      <c r="C11" s="18"/>
      <c r="D11" s="19" t="s">
        <v>14</v>
      </c>
      <c r="E11" s="20" t="s">
        <v>15</v>
      </c>
      <c r="F11" s="20" t="s">
        <v>16</v>
      </c>
      <c r="G11" s="19" t="s">
        <v>14</v>
      </c>
      <c r="H11" s="20" t="s">
        <v>15</v>
      </c>
      <c r="I11" s="21" t="s">
        <v>16</v>
      </c>
      <c r="J11" s="21" t="s">
        <v>14</v>
      </c>
      <c r="K11" s="20" t="s">
        <v>15</v>
      </c>
      <c r="L11" s="20" t="s">
        <v>16</v>
      </c>
      <c r="M11" s="22" t="s">
        <v>14</v>
      </c>
      <c r="N11" s="20" t="s">
        <v>15</v>
      </c>
      <c r="O11" s="20" t="s">
        <v>16</v>
      </c>
      <c r="P11" s="19" t="s">
        <v>17</v>
      </c>
      <c r="Q11" s="20" t="s">
        <v>15</v>
      </c>
      <c r="R11" s="20" t="s">
        <v>16</v>
      </c>
      <c r="S11" s="3"/>
    </row>
    <row r="12" spans="1:19" ht="15.75" customHeight="1" thickBot="1" x14ac:dyDescent="0.35">
      <c r="A12" s="1"/>
      <c r="B12" s="23"/>
      <c r="C12" s="24" t="s">
        <v>18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3">
      <c r="A13" s="1"/>
      <c r="B13" s="28" t="s">
        <v>7</v>
      </c>
      <c r="C13" s="29" t="s">
        <v>8</v>
      </c>
      <c r="D13" s="30" t="s">
        <v>19</v>
      </c>
      <c r="E13" s="31" t="s">
        <v>20</v>
      </c>
      <c r="F13" s="32" t="s">
        <v>18</v>
      </c>
      <c r="G13" s="33" t="s">
        <v>19</v>
      </c>
      <c r="H13" s="31" t="s">
        <v>20</v>
      </c>
      <c r="I13" s="34" t="s">
        <v>18</v>
      </c>
      <c r="J13" s="30" t="s">
        <v>19</v>
      </c>
      <c r="K13" s="31" t="s">
        <v>20</v>
      </c>
      <c r="L13" s="32" t="s">
        <v>18</v>
      </c>
      <c r="M13" s="35" t="s">
        <v>19</v>
      </c>
      <c r="N13" s="31" t="s">
        <v>20</v>
      </c>
      <c r="O13" s="32" t="s">
        <v>18</v>
      </c>
      <c r="P13" s="33" t="s">
        <v>19</v>
      </c>
      <c r="Q13" s="31" t="s">
        <v>20</v>
      </c>
      <c r="R13" s="32" t="s">
        <v>18</v>
      </c>
      <c r="S13" s="3"/>
    </row>
    <row r="14" spans="1:19" ht="15" thickBot="1" x14ac:dyDescent="0.35">
      <c r="A14" s="1"/>
      <c r="B14" s="36"/>
      <c r="C14" s="37"/>
      <c r="D14" s="38"/>
      <c r="E14" s="39"/>
      <c r="F14" s="40"/>
      <c r="G14" s="41"/>
      <c r="H14" s="39"/>
      <c r="I14" s="42"/>
      <c r="J14" s="38"/>
      <c r="K14" s="39"/>
      <c r="L14" s="40"/>
      <c r="M14" s="43"/>
      <c r="N14" s="39"/>
      <c r="O14" s="40"/>
      <c r="P14" s="41"/>
      <c r="Q14" s="39"/>
      <c r="R14" s="40"/>
      <c r="S14" s="3"/>
    </row>
    <row r="15" spans="1:19" x14ac:dyDescent="0.3">
      <c r="A15" s="1"/>
      <c r="B15" s="44" t="s">
        <v>21</v>
      </c>
      <c r="C15" s="45" t="s">
        <v>22</v>
      </c>
      <c r="D15" s="46">
        <f>'[1]NR 2021'!G15</f>
        <v>51732.4</v>
      </c>
      <c r="E15" s="47">
        <f>'[1]NR 2021'!H15</f>
        <v>164.4</v>
      </c>
      <c r="F15" s="48">
        <f t="shared" ref="F15:F23" si="0">D15+E15</f>
        <v>51896.800000000003</v>
      </c>
      <c r="G15" s="46">
        <f>'[1]NR 2021'!M15</f>
        <v>51975</v>
      </c>
      <c r="H15" s="47">
        <f>'[1]NR 2021'!N15</f>
        <v>152</v>
      </c>
      <c r="I15" s="49">
        <f t="shared" ref="I15:I23" si="1">G15+H15</f>
        <v>52127</v>
      </c>
      <c r="J15" s="50">
        <f>'[1]NR 2021'!Y15</f>
        <v>55375</v>
      </c>
      <c r="K15" s="51">
        <f>'[1]NR 2021'!Z15</f>
        <v>0</v>
      </c>
      <c r="L15" s="52">
        <f>J15+K15</f>
        <v>55375</v>
      </c>
      <c r="M15" s="53">
        <v>55900</v>
      </c>
      <c r="N15" s="47"/>
      <c r="O15" s="48">
        <f t="shared" ref="O15:O23" si="2">M15+N15</f>
        <v>55900</v>
      </c>
      <c r="P15" s="46">
        <v>56500</v>
      </c>
      <c r="Q15" s="47"/>
      <c r="R15" s="48">
        <f t="shared" ref="R15:R23" si="3">P15+Q15</f>
        <v>56500</v>
      </c>
      <c r="S15" s="3"/>
    </row>
    <row r="16" spans="1:19" x14ac:dyDescent="0.3">
      <c r="A16" s="1"/>
      <c r="B16" s="54" t="s">
        <v>23</v>
      </c>
      <c r="C16" s="55" t="s">
        <v>24</v>
      </c>
      <c r="D16" s="46">
        <f>'[1]NR 2021'!G16</f>
        <v>23665.4</v>
      </c>
      <c r="E16" s="56">
        <f>'[1]NR 2021'!H16</f>
        <v>0</v>
      </c>
      <c r="F16" s="48">
        <f t="shared" si="0"/>
        <v>23665.4</v>
      </c>
      <c r="G16" s="46">
        <f>'[1]NR 2021'!M16</f>
        <v>26508.400000000001</v>
      </c>
      <c r="H16" s="57">
        <f>'[1]NR 2021'!N16</f>
        <v>0</v>
      </c>
      <c r="I16" s="49">
        <f t="shared" si="1"/>
        <v>26508.400000000001</v>
      </c>
      <c r="J16" s="58">
        <v>21544</v>
      </c>
      <c r="K16" s="59">
        <f>'[1]NR 2021'!Z16</f>
        <v>0</v>
      </c>
      <c r="L16" s="60">
        <f t="shared" ref="L16:L23" si="4">J16+K16</f>
        <v>21544</v>
      </c>
      <c r="M16" s="61">
        <v>27000</v>
      </c>
      <c r="N16" s="56"/>
      <c r="O16" s="48">
        <f t="shared" si="2"/>
        <v>27000</v>
      </c>
      <c r="P16" s="62">
        <v>28240</v>
      </c>
      <c r="Q16" s="56"/>
      <c r="R16" s="48">
        <f t="shared" si="3"/>
        <v>28240</v>
      </c>
      <c r="S16" s="3"/>
    </row>
    <row r="17" spans="1:19" x14ac:dyDescent="0.3">
      <c r="A17" s="1"/>
      <c r="B17" s="54" t="s">
        <v>25</v>
      </c>
      <c r="C17" s="63" t="s">
        <v>26</v>
      </c>
      <c r="D17" s="46">
        <f>'[1]NR 2021'!G17</f>
        <v>170</v>
      </c>
      <c r="E17" s="56">
        <f>'[1]NR 2021'!H17</f>
        <v>0</v>
      </c>
      <c r="F17" s="48">
        <f t="shared" si="0"/>
        <v>170</v>
      </c>
      <c r="G17" s="46">
        <f>'[1]NR 2021'!M17</f>
        <v>0</v>
      </c>
      <c r="H17" s="57">
        <f>'[1]NR 2021'!N17</f>
        <v>0</v>
      </c>
      <c r="I17" s="49">
        <f t="shared" si="1"/>
        <v>0</v>
      </c>
      <c r="J17" s="58">
        <f>'[1]NR 2021'!Y17</f>
        <v>0</v>
      </c>
      <c r="K17" s="59">
        <f>'[1]NR 2021'!Z17</f>
        <v>0</v>
      </c>
      <c r="L17" s="60">
        <f t="shared" si="4"/>
        <v>0</v>
      </c>
      <c r="M17" s="61">
        <v>0</v>
      </c>
      <c r="N17" s="64"/>
      <c r="O17" s="48">
        <f t="shared" si="2"/>
        <v>0</v>
      </c>
      <c r="P17" s="62">
        <v>0</v>
      </c>
      <c r="Q17" s="64"/>
      <c r="R17" s="48">
        <f t="shared" si="3"/>
        <v>0</v>
      </c>
      <c r="S17" s="3"/>
    </row>
    <row r="18" spans="1:19" x14ac:dyDescent="0.3">
      <c r="A18" s="1"/>
      <c r="B18" s="54" t="s">
        <v>27</v>
      </c>
      <c r="C18" s="65" t="s">
        <v>28</v>
      </c>
      <c r="D18" s="46">
        <f>'[1]NR 2021'!G18</f>
        <v>43271.7</v>
      </c>
      <c r="E18" s="47">
        <f>'[1]NR 2021'!H18</f>
        <v>0</v>
      </c>
      <c r="F18" s="48">
        <f t="shared" si="0"/>
        <v>43271.7</v>
      </c>
      <c r="G18" s="46">
        <f>'[1]NR 2021'!M18</f>
        <v>45637.599999999999</v>
      </c>
      <c r="H18" s="47">
        <f>'[1]NR 2021'!N18</f>
        <v>0</v>
      </c>
      <c r="I18" s="49">
        <f t="shared" si="1"/>
        <v>45637.599999999999</v>
      </c>
      <c r="J18" s="58">
        <f>'[1]NR 2021'!Y18</f>
        <v>48469</v>
      </c>
      <c r="K18" s="59">
        <f>'[1]NR 2021'!Z18</f>
        <v>0</v>
      </c>
      <c r="L18" s="60">
        <f t="shared" si="4"/>
        <v>48469</v>
      </c>
      <c r="M18" s="61">
        <v>49000</v>
      </c>
      <c r="N18" s="47"/>
      <c r="O18" s="48">
        <f t="shared" si="2"/>
        <v>49000</v>
      </c>
      <c r="P18" s="62">
        <v>51000</v>
      </c>
      <c r="Q18" s="47"/>
      <c r="R18" s="48">
        <f t="shared" si="3"/>
        <v>51000</v>
      </c>
      <c r="S18" s="3"/>
    </row>
    <row r="19" spans="1:19" x14ac:dyDescent="0.3">
      <c r="A19" s="1"/>
      <c r="B19" s="54" t="s">
        <v>29</v>
      </c>
      <c r="C19" s="66" t="s">
        <v>30</v>
      </c>
      <c r="D19" s="46">
        <f>'[1]NR 2021'!G19</f>
        <v>0</v>
      </c>
      <c r="E19" s="47">
        <f>'[1]NR 2021'!H19</f>
        <v>0</v>
      </c>
      <c r="F19" s="48">
        <f t="shared" si="0"/>
        <v>0</v>
      </c>
      <c r="G19" s="46">
        <f>'[1]NR 2021'!M19</f>
        <v>0</v>
      </c>
      <c r="H19" s="47">
        <f>'[1]NR 2021'!N19</f>
        <v>0</v>
      </c>
      <c r="I19" s="49">
        <f t="shared" si="1"/>
        <v>0</v>
      </c>
      <c r="J19" s="58">
        <f>'[1]NR 2021'!Y19</f>
        <v>0</v>
      </c>
      <c r="K19" s="59">
        <f>'[1]NR 2021'!Z19</f>
        <v>0</v>
      </c>
      <c r="L19" s="60">
        <f t="shared" si="4"/>
        <v>0</v>
      </c>
      <c r="M19" s="61">
        <v>0</v>
      </c>
      <c r="N19" s="67"/>
      <c r="O19" s="48">
        <f t="shared" si="2"/>
        <v>0</v>
      </c>
      <c r="P19" s="62">
        <v>0</v>
      </c>
      <c r="Q19" s="67"/>
      <c r="R19" s="48">
        <f t="shared" si="3"/>
        <v>0</v>
      </c>
      <c r="S19" s="3"/>
    </row>
    <row r="20" spans="1:19" x14ac:dyDescent="0.3">
      <c r="A20" s="1"/>
      <c r="B20" s="54" t="s">
        <v>31</v>
      </c>
      <c r="C20" s="68" t="s">
        <v>32</v>
      </c>
      <c r="D20" s="46">
        <f>'[1]NR 2021'!G20</f>
        <v>57.6</v>
      </c>
      <c r="E20" s="47">
        <f>'[1]NR 2021'!H20</f>
        <v>0</v>
      </c>
      <c r="F20" s="48">
        <f t="shared" si="0"/>
        <v>57.6</v>
      </c>
      <c r="G20" s="46">
        <f>'[1]NR 2021'!M20</f>
        <v>0</v>
      </c>
      <c r="H20" s="47">
        <f>'[1]NR 2021'!N20</f>
        <v>0</v>
      </c>
      <c r="I20" s="49">
        <f t="shared" si="1"/>
        <v>0</v>
      </c>
      <c r="J20" s="58">
        <f>'[1]NR 2021'!Y20</f>
        <v>0</v>
      </c>
      <c r="K20" s="59">
        <f>'[1]NR 2021'!Z20</f>
        <v>0</v>
      </c>
      <c r="L20" s="60">
        <f t="shared" si="4"/>
        <v>0</v>
      </c>
      <c r="M20" s="61">
        <v>0</v>
      </c>
      <c r="N20" s="67"/>
      <c r="O20" s="48">
        <f t="shared" si="2"/>
        <v>0</v>
      </c>
      <c r="P20" s="62">
        <v>0</v>
      </c>
      <c r="Q20" s="67"/>
      <c r="R20" s="48">
        <f t="shared" si="3"/>
        <v>0</v>
      </c>
      <c r="S20" s="3"/>
    </row>
    <row r="21" spans="1:19" x14ac:dyDescent="0.3">
      <c r="A21" s="1"/>
      <c r="B21" s="54" t="s">
        <v>33</v>
      </c>
      <c r="C21" s="69" t="s">
        <v>34</v>
      </c>
      <c r="D21" s="46">
        <f>'[1]NR 2021'!G21</f>
        <v>1770.9</v>
      </c>
      <c r="E21" s="47">
        <f>'[1]NR 2021'!H21</f>
        <v>42.6</v>
      </c>
      <c r="F21" s="48">
        <f t="shared" si="0"/>
        <v>1813.5</v>
      </c>
      <c r="G21" s="46">
        <f>'[1]NR 2021'!M21</f>
        <v>365</v>
      </c>
      <c r="H21" s="47">
        <f>'[1]NR 2021'!N21</f>
        <v>21</v>
      </c>
      <c r="I21" s="49">
        <f t="shared" si="1"/>
        <v>386</v>
      </c>
      <c r="J21" s="58">
        <f>'[1]NR 2021'!Y21</f>
        <v>222</v>
      </c>
      <c r="K21" s="59">
        <f>'[1]NR 2021'!Z21</f>
        <v>10</v>
      </c>
      <c r="L21" s="60">
        <f t="shared" si="4"/>
        <v>232</v>
      </c>
      <c r="M21" s="61">
        <v>240</v>
      </c>
      <c r="N21" s="70">
        <v>10</v>
      </c>
      <c r="O21" s="48">
        <f t="shared" si="2"/>
        <v>250</v>
      </c>
      <c r="P21" s="62">
        <v>240</v>
      </c>
      <c r="Q21" s="70">
        <v>10</v>
      </c>
      <c r="R21" s="48">
        <f t="shared" si="3"/>
        <v>250</v>
      </c>
      <c r="S21" s="3"/>
    </row>
    <row r="22" spans="1:19" x14ac:dyDescent="0.3">
      <c r="A22" s="1"/>
      <c r="B22" s="54" t="s">
        <v>35</v>
      </c>
      <c r="C22" s="69" t="s">
        <v>36</v>
      </c>
      <c r="D22" s="46">
        <f>'[1]NR 2021'!G22</f>
        <v>0</v>
      </c>
      <c r="E22" s="47">
        <f>'[1]NR 2021'!H22</f>
        <v>40.9</v>
      </c>
      <c r="F22" s="48">
        <f t="shared" si="0"/>
        <v>40.9</v>
      </c>
      <c r="G22" s="46">
        <f>'[1]NR 2021'!M22</f>
        <v>0</v>
      </c>
      <c r="H22" s="47">
        <f>'[1]NR 2021'!N22</f>
        <v>21</v>
      </c>
      <c r="I22" s="49">
        <f t="shared" si="1"/>
        <v>21</v>
      </c>
      <c r="J22" s="58">
        <f>'[1]NR 2021'!Y22</f>
        <v>0</v>
      </c>
      <c r="K22" s="59">
        <f>'[1]NR 2021'!Z22</f>
        <v>10</v>
      </c>
      <c r="L22" s="60">
        <f t="shared" si="4"/>
        <v>10</v>
      </c>
      <c r="M22" s="61">
        <v>0</v>
      </c>
      <c r="N22" s="70">
        <v>10</v>
      </c>
      <c r="O22" s="48">
        <f t="shared" si="2"/>
        <v>10</v>
      </c>
      <c r="P22" s="62">
        <v>0</v>
      </c>
      <c r="Q22" s="70">
        <v>10</v>
      </c>
      <c r="R22" s="48">
        <f t="shared" si="3"/>
        <v>10</v>
      </c>
      <c r="S22" s="3"/>
    </row>
    <row r="23" spans="1:19" ht="15" thickBot="1" x14ac:dyDescent="0.35">
      <c r="A23" s="1"/>
      <c r="B23" s="71" t="s">
        <v>37</v>
      </c>
      <c r="C23" s="72" t="s">
        <v>38</v>
      </c>
      <c r="D23" s="46">
        <f>'[1]NR 2021'!G23</f>
        <v>85</v>
      </c>
      <c r="E23" s="47">
        <f>'[1]NR 2021'!H23</f>
        <v>1.7</v>
      </c>
      <c r="F23" s="73">
        <f t="shared" si="0"/>
        <v>86.7</v>
      </c>
      <c r="G23" s="46">
        <f>'[1]NR 2021'!M23</f>
        <v>0</v>
      </c>
      <c r="H23" s="47">
        <f>'[1]NR 2021'!N23</f>
        <v>0</v>
      </c>
      <c r="I23" s="74">
        <f t="shared" si="1"/>
        <v>0</v>
      </c>
      <c r="J23" s="58">
        <f>'[1]NR 2021'!Y23</f>
        <v>0</v>
      </c>
      <c r="K23" s="59">
        <f>'[1]NR 2021'!Z23</f>
        <v>0</v>
      </c>
      <c r="L23" s="60">
        <f t="shared" si="4"/>
        <v>0</v>
      </c>
      <c r="M23" s="75">
        <v>0</v>
      </c>
      <c r="N23" s="76"/>
      <c r="O23" s="73">
        <f t="shared" si="2"/>
        <v>0</v>
      </c>
      <c r="P23" s="77">
        <v>0</v>
      </c>
      <c r="Q23" s="76"/>
      <c r="R23" s="73">
        <f t="shared" si="3"/>
        <v>0</v>
      </c>
      <c r="S23" s="3"/>
    </row>
    <row r="24" spans="1:19" ht="15" thickBot="1" x14ac:dyDescent="0.35">
      <c r="A24" s="1"/>
      <c r="B24" s="78" t="s">
        <v>39</v>
      </c>
      <c r="C24" s="79" t="s">
        <v>40</v>
      </c>
      <c r="D24" s="80">
        <f t="shared" ref="D24:R24" si="5">SUM(D15:D21)</f>
        <v>120668</v>
      </c>
      <c r="E24" s="80">
        <f t="shared" si="5"/>
        <v>207</v>
      </c>
      <c r="F24" s="80">
        <f t="shared" si="5"/>
        <v>120875.00000000001</v>
      </c>
      <c r="G24" s="80">
        <f t="shared" si="5"/>
        <v>124486</v>
      </c>
      <c r="H24" s="80">
        <f t="shared" si="5"/>
        <v>173</v>
      </c>
      <c r="I24" s="81">
        <f t="shared" si="5"/>
        <v>124659</v>
      </c>
      <c r="J24" s="82">
        <f t="shared" si="5"/>
        <v>125610</v>
      </c>
      <c r="K24" s="82">
        <f t="shared" si="5"/>
        <v>10</v>
      </c>
      <c r="L24" s="82">
        <f t="shared" si="5"/>
        <v>125620</v>
      </c>
      <c r="M24" s="83">
        <f>SUM(M15:M23)</f>
        <v>132140</v>
      </c>
      <c r="N24" s="80">
        <f t="shared" si="5"/>
        <v>10</v>
      </c>
      <c r="O24" s="80">
        <f t="shared" si="5"/>
        <v>132150</v>
      </c>
      <c r="P24" s="80">
        <f>SUM(P15:P23)</f>
        <v>135980</v>
      </c>
      <c r="Q24" s="80">
        <f t="shared" si="5"/>
        <v>10</v>
      </c>
      <c r="R24" s="80">
        <f t="shared" si="5"/>
        <v>135990</v>
      </c>
      <c r="S24" s="3"/>
    </row>
    <row r="25" spans="1:19" ht="15.75" customHeight="1" thickBot="1" x14ac:dyDescent="0.35">
      <c r="A25" s="1"/>
      <c r="B25" s="84"/>
      <c r="C25" s="85" t="s">
        <v>41</v>
      </c>
      <c r="D25" s="86"/>
      <c r="E25" s="86"/>
      <c r="F25" s="87"/>
      <c r="G25" s="86"/>
      <c r="H25" s="86"/>
      <c r="I25" s="86"/>
      <c r="J25" s="88"/>
      <c r="K25" s="86"/>
      <c r="L25" s="87"/>
      <c r="M25" s="86"/>
      <c r="N25" s="86"/>
      <c r="O25" s="87"/>
      <c r="P25" s="86"/>
      <c r="Q25" s="86"/>
      <c r="R25" s="87"/>
      <c r="S25" s="3"/>
    </row>
    <row r="26" spans="1:19" x14ac:dyDescent="0.3">
      <c r="A26" s="1"/>
      <c r="B26" s="28" t="s">
        <v>7</v>
      </c>
      <c r="C26" s="29" t="s">
        <v>8</v>
      </c>
      <c r="D26" s="89" t="s">
        <v>42</v>
      </c>
      <c r="E26" s="90" t="s">
        <v>43</v>
      </c>
      <c r="F26" s="91" t="s">
        <v>44</v>
      </c>
      <c r="G26" s="92" t="s">
        <v>42</v>
      </c>
      <c r="H26" s="90" t="s">
        <v>43</v>
      </c>
      <c r="I26" s="93" t="s">
        <v>44</v>
      </c>
      <c r="J26" s="89" t="s">
        <v>42</v>
      </c>
      <c r="K26" s="90" t="s">
        <v>43</v>
      </c>
      <c r="L26" s="91" t="s">
        <v>44</v>
      </c>
      <c r="M26" s="94" t="s">
        <v>42</v>
      </c>
      <c r="N26" s="90" t="s">
        <v>43</v>
      </c>
      <c r="O26" s="91" t="s">
        <v>44</v>
      </c>
      <c r="P26" s="92" t="s">
        <v>42</v>
      </c>
      <c r="Q26" s="90" t="s">
        <v>43</v>
      </c>
      <c r="R26" s="91" t="s">
        <v>44</v>
      </c>
      <c r="S26" s="3"/>
    </row>
    <row r="27" spans="1:19" ht="15" thickBot="1" x14ac:dyDescent="0.35">
      <c r="A27" s="1"/>
      <c r="B27" s="36"/>
      <c r="C27" s="37"/>
      <c r="D27" s="95"/>
      <c r="E27" s="96"/>
      <c r="F27" s="97"/>
      <c r="G27" s="98"/>
      <c r="H27" s="96"/>
      <c r="I27" s="99"/>
      <c r="J27" s="95"/>
      <c r="K27" s="96"/>
      <c r="L27" s="97"/>
      <c r="M27" s="100"/>
      <c r="N27" s="96"/>
      <c r="O27" s="97"/>
      <c r="P27" s="98"/>
      <c r="Q27" s="96"/>
      <c r="R27" s="97"/>
      <c r="S27" s="3"/>
    </row>
    <row r="28" spans="1:19" x14ac:dyDescent="0.3">
      <c r="A28" s="1"/>
      <c r="B28" s="44" t="s">
        <v>45</v>
      </c>
      <c r="C28" s="101" t="s">
        <v>46</v>
      </c>
      <c r="D28" s="46">
        <f>'[1]NR 2021'!G28</f>
        <v>1208.2</v>
      </c>
      <c r="E28" s="47">
        <f>'[1]NR 2021'!H28</f>
        <v>0</v>
      </c>
      <c r="F28" s="48">
        <f t="shared" ref="F28:F38" si="6">D28+E28</f>
        <v>1208.2</v>
      </c>
      <c r="G28" s="46">
        <f>'[1]NR 2021'!M28</f>
        <v>1492</v>
      </c>
      <c r="H28" s="47">
        <f>'[1]NR 2021'!N28</f>
        <v>0</v>
      </c>
      <c r="I28" s="49">
        <f t="shared" ref="I28:I38" si="7">G28+H28</f>
        <v>1492</v>
      </c>
      <c r="J28" s="50">
        <f>'[1]NR 2021'!Y28</f>
        <v>1296</v>
      </c>
      <c r="K28" s="51">
        <f>'[1]NR 2021'!Z28</f>
        <v>0</v>
      </c>
      <c r="L28" s="52">
        <f t="shared" ref="L28:L38" si="8">J28+K28</f>
        <v>1296</v>
      </c>
      <c r="M28" s="102">
        <v>1500</v>
      </c>
      <c r="N28" s="102"/>
      <c r="O28" s="48">
        <f t="shared" ref="O28:O38" si="9">M28+N28</f>
        <v>1500</v>
      </c>
      <c r="P28" s="102">
        <v>1800</v>
      </c>
      <c r="Q28" s="102"/>
      <c r="R28" s="48">
        <f t="shared" ref="R28:R38" si="10">P28+Q28</f>
        <v>1800</v>
      </c>
      <c r="S28" s="3"/>
    </row>
    <row r="29" spans="1:19" x14ac:dyDescent="0.3">
      <c r="A29" s="1"/>
      <c r="B29" s="54" t="s">
        <v>47</v>
      </c>
      <c r="C29" s="103" t="s">
        <v>48</v>
      </c>
      <c r="D29" s="46">
        <f>'[1]NR 2021'!G29</f>
        <v>14155.3</v>
      </c>
      <c r="E29" s="56">
        <f>'[1]NR 2021'!H29</f>
        <v>2.9</v>
      </c>
      <c r="F29" s="48">
        <f t="shared" si="6"/>
        <v>14158.199999999999</v>
      </c>
      <c r="G29" s="46">
        <f>'[1]NR 2021'!M29</f>
        <v>15338</v>
      </c>
      <c r="H29" s="56">
        <f>'[1]NR 2021'!N29</f>
        <v>3</v>
      </c>
      <c r="I29" s="49">
        <f t="shared" si="7"/>
        <v>15341</v>
      </c>
      <c r="J29" s="58">
        <f>'[1]NR 2021'!Y29</f>
        <v>15585</v>
      </c>
      <c r="K29" s="104">
        <f>'[1]NR 2021'!Z29</f>
        <v>0</v>
      </c>
      <c r="L29" s="60">
        <f t="shared" si="8"/>
        <v>15585</v>
      </c>
      <c r="M29" s="105">
        <v>16300</v>
      </c>
      <c r="N29" s="106"/>
      <c r="O29" s="48">
        <f t="shared" si="9"/>
        <v>16300</v>
      </c>
      <c r="P29" s="105">
        <v>16800</v>
      </c>
      <c r="Q29" s="106"/>
      <c r="R29" s="48">
        <f t="shared" si="10"/>
        <v>16800</v>
      </c>
      <c r="S29" s="3"/>
    </row>
    <row r="30" spans="1:19" x14ac:dyDescent="0.3">
      <c r="A30" s="1"/>
      <c r="B30" s="54" t="s">
        <v>49</v>
      </c>
      <c r="C30" s="69" t="s">
        <v>50</v>
      </c>
      <c r="D30" s="46">
        <f>'[1]NR 2021'!G30</f>
        <v>7816.7</v>
      </c>
      <c r="E30" s="56">
        <f>'[1]NR 2021'!H30</f>
        <v>0</v>
      </c>
      <c r="F30" s="48">
        <f t="shared" si="6"/>
        <v>7816.7</v>
      </c>
      <c r="G30" s="46">
        <f>'[1]NR 2021'!M30</f>
        <v>9150</v>
      </c>
      <c r="H30" s="56">
        <f>'[1]NR 2021'!N30</f>
        <v>0</v>
      </c>
      <c r="I30" s="49">
        <f t="shared" si="7"/>
        <v>9150</v>
      </c>
      <c r="J30" s="58">
        <f>'[1]NR 2021'!Y30</f>
        <v>7785</v>
      </c>
      <c r="K30" s="104">
        <f>'[1]NR 2021'!Z30</f>
        <v>0</v>
      </c>
      <c r="L30" s="60">
        <f t="shared" si="8"/>
        <v>7785</v>
      </c>
      <c r="M30" s="105">
        <v>7900</v>
      </c>
      <c r="N30" s="106"/>
      <c r="O30" s="48">
        <f t="shared" si="9"/>
        <v>7900</v>
      </c>
      <c r="P30" s="105">
        <v>8100</v>
      </c>
      <c r="Q30" s="106"/>
      <c r="R30" s="48">
        <f t="shared" si="10"/>
        <v>8100</v>
      </c>
      <c r="S30" s="3"/>
    </row>
    <row r="31" spans="1:19" x14ac:dyDescent="0.3">
      <c r="A31" s="1"/>
      <c r="B31" s="54" t="s">
        <v>51</v>
      </c>
      <c r="C31" s="69" t="s">
        <v>52</v>
      </c>
      <c r="D31" s="46">
        <f>'[1]NR 2021'!G31</f>
        <v>6481.4</v>
      </c>
      <c r="E31" s="47">
        <f>'[1]NR 2021'!H31</f>
        <v>4.8</v>
      </c>
      <c r="F31" s="48">
        <f t="shared" si="6"/>
        <v>6486.2</v>
      </c>
      <c r="G31" s="46">
        <f>'[1]NR 2021'!M31</f>
        <v>6719</v>
      </c>
      <c r="H31" s="47">
        <f>'[1]NR 2021'!N31</f>
        <v>0</v>
      </c>
      <c r="I31" s="49">
        <f t="shared" si="7"/>
        <v>6719</v>
      </c>
      <c r="J31" s="58">
        <f>'[1]NR 2021'!Y31</f>
        <v>6625</v>
      </c>
      <c r="K31" s="59">
        <f>'[1]NR 2021'!Z31</f>
        <v>0</v>
      </c>
      <c r="L31" s="60">
        <f t="shared" si="8"/>
        <v>6625</v>
      </c>
      <c r="M31" s="105">
        <v>6900</v>
      </c>
      <c r="N31" s="105"/>
      <c r="O31" s="48">
        <f t="shared" si="9"/>
        <v>6900</v>
      </c>
      <c r="P31" s="105">
        <v>7200</v>
      </c>
      <c r="Q31" s="105"/>
      <c r="R31" s="48">
        <f t="shared" si="10"/>
        <v>7200</v>
      </c>
      <c r="S31" s="3"/>
    </row>
    <row r="32" spans="1:19" x14ac:dyDescent="0.3">
      <c r="A32" s="1"/>
      <c r="B32" s="54" t="s">
        <v>53</v>
      </c>
      <c r="C32" s="69" t="s">
        <v>54</v>
      </c>
      <c r="D32" s="46">
        <f>'[1]NR 2021'!G32</f>
        <v>64096.3</v>
      </c>
      <c r="E32" s="47">
        <f>'[1]NR 2021'!H32</f>
        <v>58.8</v>
      </c>
      <c r="F32" s="48">
        <f t="shared" si="6"/>
        <v>64155.100000000006</v>
      </c>
      <c r="G32" s="46">
        <f>'[1]NR 2021'!M32</f>
        <v>64536</v>
      </c>
      <c r="H32" s="47">
        <f>'[1]NR 2021'!N32</f>
        <v>60</v>
      </c>
      <c r="I32" s="49">
        <f t="shared" si="7"/>
        <v>64596</v>
      </c>
      <c r="J32" s="58">
        <v>66165</v>
      </c>
      <c r="K32" s="59">
        <f>'[1]NR 2021'!Z32</f>
        <v>0</v>
      </c>
      <c r="L32" s="60">
        <f t="shared" si="8"/>
        <v>66165</v>
      </c>
      <c r="M32" s="105">
        <v>70000</v>
      </c>
      <c r="N32" s="105"/>
      <c r="O32" s="48">
        <f t="shared" si="9"/>
        <v>70000</v>
      </c>
      <c r="P32" s="105">
        <v>71800</v>
      </c>
      <c r="Q32" s="105"/>
      <c r="R32" s="48">
        <f t="shared" si="10"/>
        <v>71800</v>
      </c>
      <c r="S32" s="3"/>
    </row>
    <row r="33" spans="1:19" x14ac:dyDescent="0.3">
      <c r="A33" s="1"/>
      <c r="B33" s="54" t="s">
        <v>55</v>
      </c>
      <c r="C33" s="66" t="s">
        <v>56</v>
      </c>
      <c r="D33" s="46">
        <f>'[1]NR 2021'!G33</f>
        <v>63329.9</v>
      </c>
      <c r="E33" s="47">
        <f>'[1]NR 2021'!H33</f>
        <v>0</v>
      </c>
      <c r="F33" s="48">
        <f t="shared" si="6"/>
        <v>63329.9</v>
      </c>
      <c r="G33" s="46">
        <f>'[1]NR 2021'!M33</f>
        <v>63836</v>
      </c>
      <c r="H33" s="47">
        <f>'[1]NR 2021'!N33</f>
        <v>60</v>
      </c>
      <c r="I33" s="49">
        <f t="shared" si="7"/>
        <v>63896</v>
      </c>
      <c r="J33" s="58">
        <v>66065</v>
      </c>
      <c r="K33" s="59">
        <f>'[1]NR 2021'!Z33</f>
        <v>0</v>
      </c>
      <c r="L33" s="60">
        <f t="shared" si="8"/>
        <v>66065</v>
      </c>
      <c r="M33" s="105"/>
      <c r="N33" s="105"/>
      <c r="O33" s="48">
        <f t="shared" si="9"/>
        <v>0</v>
      </c>
      <c r="P33" s="105"/>
      <c r="Q33" s="105"/>
      <c r="R33" s="48">
        <f t="shared" si="10"/>
        <v>0</v>
      </c>
      <c r="S33" s="3"/>
    </row>
    <row r="34" spans="1:19" x14ac:dyDescent="0.3">
      <c r="A34" s="1"/>
      <c r="B34" s="54" t="s">
        <v>57</v>
      </c>
      <c r="C34" s="107" t="s">
        <v>58</v>
      </c>
      <c r="D34" s="46">
        <f>'[1]NR 2021'!G34</f>
        <v>766.40000000000009</v>
      </c>
      <c r="E34" s="47">
        <f>'[1]NR 2021'!H34</f>
        <v>58.8</v>
      </c>
      <c r="F34" s="48">
        <f t="shared" si="6"/>
        <v>825.2</v>
      </c>
      <c r="G34" s="46">
        <f>'[1]NR 2021'!M34</f>
        <v>700</v>
      </c>
      <c r="H34" s="47">
        <f>'[1]NR 2021'!N34</f>
        <v>0</v>
      </c>
      <c r="I34" s="49">
        <f t="shared" si="7"/>
        <v>700</v>
      </c>
      <c r="J34" s="58">
        <v>100</v>
      </c>
      <c r="K34" s="59">
        <f>'[1]NR 2021'!Z34</f>
        <v>0</v>
      </c>
      <c r="L34" s="60">
        <f t="shared" si="8"/>
        <v>100</v>
      </c>
      <c r="M34" s="105"/>
      <c r="N34" s="105"/>
      <c r="O34" s="48">
        <f t="shared" si="9"/>
        <v>0</v>
      </c>
      <c r="P34" s="105"/>
      <c r="Q34" s="105"/>
      <c r="R34" s="48">
        <f t="shared" si="10"/>
        <v>0</v>
      </c>
      <c r="S34" s="3"/>
    </row>
    <row r="35" spans="1:19" x14ac:dyDescent="0.3">
      <c r="A35" s="1"/>
      <c r="B35" s="54" t="s">
        <v>59</v>
      </c>
      <c r="C35" s="69" t="s">
        <v>60</v>
      </c>
      <c r="D35" s="46">
        <f>'[1]NR 2021'!G35</f>
        <v>21339</v>
      </c>
      <c r="E35" s="47">
        <f>'[1]NR 2021'!H35</f>
        <v>18.100000000000001</v>
      </c>
      <c r="F35" s="48">
        <f t="shared" si="6"/>
        <v>21357.1</v>
      </c>
      <c r="G35" s="46">
        <f>'[1]NR 2021'!M35</f>
        <v>21751</v>
      </c>
      <c r="H35" s="47">
        <f>'[1]NR 2021'!N35</f>
        <v>20</v>
      </c>
      <c r="I35" s="49">
        <f t="shared" si="7"/>
        <v>21771</v>
      </c>
      <c r="J35" s="58">
        <v>22389</v>
      </c>
      <c r="K35" s="59">
        <f>'[1]NR 2021'!Z35</f>
        <v>0</v>
      </c>
      <c r="L35" s="60">
        <f t="shared" si="8"/>
        <v>22389</v>
      </c>
      <c r="M35" s="105">
        <v>23650</v>
      </c>
      <c r="N35" s="105"/>
      <c r="O35" s="48">
        <f t="shared" si="9"/>
        <v>23650</v>
      </c>
      <c r="P35" s="105">
        <v>24290</v>
      </c>
      <c r="Q35" s="105"/>
      <c r="R35" s="48">
        <f t="shared" si="10"/>
        <v>24290</v>
      </c>
      <c r="S35" s="3"/>
    </row>
    <row r="36" spans="1:19" x14ac:dyDescent="0.3">
      <c r="A36" s="1"/>
      <c r="B36" s="54" t="s">
        <v>61</v>
      </c>
      <c r="C36" s="69" t="s">
        <v>62</v>
      </c>
      <c r="D36" s="46">
        <f>'[1]NR 2021'!G36</f>
        <v>3.6</v>
      </c>
      <c r="E36" s="47">
        <f>'[1]NR 2021'!H36</f>
        <v>0</v>
      </c>
      <c r="F36" s="48">
        <f t="shared" si="6"/>
        <v>3.6</v>
      </c>
      <c r="G36" s="46">
        <f>'[1]NR 2021'!M36</f>
        <v>4</v>
      </c>
      <c r="H36" s="47">
        <f>'[1]NR 2021'!N36</f>
        <v>0</v>
      </c>
      <c r="I36" s="49">
        <f t="shared" si="7"/>
        <v>4</v>
      </c>
      <c r="J36" s="58">
        <f>'[1]NR 2021'!Y36</f>
        <v>0</v>
      </c>
      <c r="K36" s="59">
        <f>'[1]NR 2021'!Z36</f>
        <v>0</v>
      </c>
      <c r="L36" s="60">
        <f t="shared" si="8"/>
        <v>0</v>
      </c>
      <c r="M36" s="105">
        <v>0</v>
      </c>
      <c r="N36" s="105"/>
      <c r="O36" s="48">
        <f t="shared" si="9"/>
        <v>0</v>
      </c>
      <c r="P36" s="105">
        <v>0</v>
      </c>
      <c r="Q36" s="105"/>
      <c r="R36" s="48">
        <f t="shared" si="10"/>
        <v>0</v>
      </c>
      <c r="S36" s="3"/>
    </row>
    <row r="37" spans="1:19" x14ac:dyDescent="0.3">
      <c r="A37" s="1"/>
      <c r="B37" s="54" t="s">
        <v>63</v>
      </c>
      <c r="C37" s="69" t="s">
        <v>64</v>
      </c>
      <c r="D37" s="46">
        <f>'[1]NR 2021'!G37</f>
        <v>1291</v>
      </c>
      <c r="E37" s="47">
        <f>'[1]NR 2021'!H37</f>
        <v>0</v>
      </c>
      <c r="F37" s="48">
        <f t="shared" si="6"/>
        <v>1291</v>
      </c>
      <c r="G37" s="46">
        <f>'[1]NR 2021'!M37</f>
        <v>1432</v>
      </c>
      <c r="H37" s="47">
        <f>'[1]NR 2021'!N37</f>
        <v>0</v>
      </c>
      <c r="I37" s="49">
        <f t="shared" si="7"/>
        <v>1432</v>
      </c>
      <c r="J37" s="58">
        <f>'[1]NR 2021'!Y37</f>
        <v>1385</v>
      </c>
      <c r="K37" s="59">
        <f>'[1]NR 2021'!Z37</f>
        <v>0</v>
      </c>
      <c r="L37" s="60">
        <f t="shared" si="8"/>
        <v>1385</v>
      </c>
      <c r="M37" s="105">
        <v>1500</v>
      </c>
      <c r="N37" s="105"/>
      <c r="O37" s="48">
        <f t="shared" si="9"/>
        <v>1500</v>
      </c>
      <c r="P37" s="105">
        <v>1500</v>
      </c>
      <c r="Q37" s="105"/>
      <c r="R37" s="48">
        <f t="shared" si="10"/>
        <v>1500</v>
      </c>
      <c r="S37" s="3"/>
    </row>
    <row r="38" spans="1:19" ht="15" thickBot="1" x14ac:dyDescent="0.35">
      <c r="A38" s="1"/>
      <c r="B38" s="108" t="s">
        <v>65</v>
      </c>
      <c r="C38" s="109" t="s">
        <v>66</v>
      </c>
      <c r="D38" s="46">
        <f>'[1]NR 2021'!G38</f>
        <v>4276.5</v>
      </c>
      <c r="E38" s="47">
        <f>'[1]NR 2021'!H38</f>
        <v>0</v>
      </c>
      <c r="F38" s="73">
        <f t="shared" si="6"/>
        <v>4276.5</v>
      </c>
      <c r="G38" s="46">
        <f>'[1]NR 2021'!M38</f>
        <v>4154</v>
      </c>
      <c r="H38" s="47">
        <f>'[1]NR 2021'!N38</f>
        <v>0</v>
      </c>
      <c r="I38" s="74">
        <f t="shared" si="7"/>
        <v>4154</v>
      </c>
      <c r="J38" s="58">
        <v>4390</v>
      </c>
      <c r="K38" s="59">
        <f>'[1]NR 2021'!Z38</f>
        <v>0</v>
      </c>
      <c r="L38" s="60">
        <f t="shared" si="8"/>
        <v>4390</v>
      </c>
      <c r="M38" s="110">
        <v>4400</v>
      </c>
      <c r="N38" s="110"/>
      <c r="O38" s="73">
        <f t="shared" si="9"/>
        <v>4400</v>
      </c>
      <c r="P38" s="110">
        <v>4500</v>
      </c>
      <c r="Q38" s="110"/>
      <c r="R38" s="73">
        <f t="shared" si="10"/>
        <v>4500</v>
      </c>
      <c r="S38" s="3"/>
    </row>
    <row r="39" spans="1:19" ht="15" thickBot="1" x14ac:dyDescent="0.35">
      <c r="A39" s="1"/>
      <c r="B39" s="78" t="s">
        <v>67</v>
      </c>
      <c r="C39" s="111" t="s">
        <v>68</v>
      </c>
      <c r="D39" s="112">
        <f>SUM(D28:D32)+SUM(D35:D38)</f>
        <v>120668</v>
      </c>
      <c r="E39" s="112">
        <f>SUM(E28:E32)+SUM(E35:E38)</f>
        <v>84.6</v>
      </c>
      <c r="F39" s="113">
        <f>SUM(F35:F38)+SUM(F28:F32)</f>
        <v>120752.6</v>
      </c>
      <c r="G39" s="112">
        <f>SUM(G28:G32)+SUM(G35:G38)</f>
        <v>124576</v>
      </c>
      <c r="H39" s="112">
        <f>SUM(H28:H32)+SUM(H35:H38)</f>
        <v>83</v>
      </c>
      <c r="I39" s="114">
        <f>SUM(I35:I38)+SUM(I28:I32)</f>
        <v>124659</v>
      </c>
      <c r="J39" s="115">
        <f>SUM(J28:J32)+SUM(J35:J38)</f>
        <v>125620</v>
      </c>
      <c r="K39" s="116">
        <f>SUM(K28:K32)+SUM(K35:K38)</f>
        <v>0</v>
      </c>
      <c r="L39" s="115">
        <f>SUM(L35:L38)+SUM(L28:L32)</f>
        <v>125620</v>
      </c>
      <c r="M39" s="112">
        <f>SUM(M28:M32)+SUM(M35:M38)</f>
        <v>132150</v>
      </c>
      <c r="N39" s="112">
        <f>SUM(N28:N32)+SUM(N35:N38)</f>
        <v>0</v>
      </c>
      <c r="O39" s="113">
        <f>SUM(O35:O38)+SUM(O28:O32)</f>
        <v>132150</v>
      </c>
      <c r="P39" s="112">
        <f>SUM(P28:P32)+SUM(P35:P38)</f>
        <v>135990</v>
      </c>
      <c r="Q39" s="112">
        <f>SUM(Q28:Q32)+SUM(Q35:Q38)</f>
        <v>0</v>
      </c>
      <c r="R39" s="113">
        <f>SUM(R35:R38)+SUM(R28:R32)</f>
        <v>135990</v>
      </c>
      <c r="S39" s="3"/>
    </row>
    <row r="40" spans="1:19" ht="18.600000000000001" thickBot="1" x14ac:dyDescent="0.4">
      <c r="A40" s="1"/>
      <c r="B40" s="117" t="s">
        <v>69</v>
      </c>
      <c r="C40" s="118" t="s">
        <v>70</v>
      </c>
      <c r="D40" s="119">
        <f t="shared" ref="D40:R40" si="11">D24-D39</f>
        <v>0</v>
      </c>
      <c r="E40" s="119">
        <f t="shared" si="11"/>
        <v>122.4</v>
      </c>
      <c r="F40" s="120">
        <f t="shared" si="11"/>
        <v>122.40000000000873</v>
      </c>
      <c r="G40" s="119">
        <f t="shared" si="11"/>
        <v>-90</v>
      </c>
      <c r="H40" s="119">
        <f t="shared" si="11"/>
        <v>90</v>
      </c>
      <c r="I40" s="121">
        <f t="shared" si="11"/>
        <v>0</v>
      </c>
      <c r="J40" s="119">
        <f t="shared" si="11"/>
        <v>-10</v>
      </c>
      <c r="K40" s="119">
        <f t="shared" si="11"/>
        <v>10</v>
      </c>
      <c r="L40" s="120">
        <f t="shared" si="11"/>
        <v>0</v>
      </c>
      <c r="M40" s="122">
        <f t="shared" si="11"/>
        <v>-10</v>
      </c>
      <c r="N40" s="119">
        <f t="shared" si="11"/>
        <v>10</v>
      </c>
      <c r="O40" s="120">
        <f t="shared" si="11"/>
        <v>0</v>
      </c>
      <c r="P40" s="119">
        <f t="shared" si="11"/>
        <v>-10</v>
      </c>
      <c r="Q40" s="119">
        <f t="shared" si="11"/>
        <v>10</v>
      </c>
      <c r="R40" s="120">
        <f t="shared" si="11"/>
        <v>0</v>
      </c>
      <c r="S40" s="3"/>
    </row>
    <row r="41" spans="1:19" ht="15" thickBot="1" x14ac:dyDescent="0.35">
      <c r="A41" s="1"/>
      <c r="B41" s="123" t="s">
        <v>71</v>
      </c>
      <c r="C41" s="124" t="s">
        <v>72</v>
      </c>
      <c r="D41" s="125"/>
      <c r="E41" s="126"/>
      <c r="F41" s="127">
        <f>F40-D16</f>
        <v>-23542.999999999993</v>
      </c>
      <c r="G41" s="125"/>
      <c r="H41" s="128"/>
      <c r="I41" s="129">
        <f>I40-G16</f>
        <v>-26508.400000000001</v>
      </c>
      <c r="J41" s="130"/>
      <c r="K41" s="128"/>
      <c r="L41" s="127">
        <f>L40-J16</f>
        <v>-21544</v>
      </c>
      <c r="M41" s="131"/>
      <c r="N41" s="128"/>
      <c r="O41" s="127">
        <f>O40-M16</f>
        <v>-27000</v>
      </c>
      <c r="P41" s="125"/>
      <c r="Q41" s="128"/>
      <c r="R41" s="127">
        <f>R40-P16</f>
        <v>-28240</v>
      </c>
      <c r="S41" s="3"/>
    </row>
    <row r="42" spans="1:19" s="137" customFormat="1" ht="8.25" customHeight="1" thickBot="1" x14ac:dyDescent="0.35">
      <c r="A42" s="132"/>
      <c r="B42" s="133"/>
      <c r="C42" s="134"/>
      <c r="D42" s="132"/>
      <c r="E42" s="135"/>
      <c r="F42" s="135"/>
      <c r="G42" s="132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</row>
    <row r="43" spans="1:19" s="137" customFormat="1" ht="15.75" customHeight="1" x14ac:dyDescent="0.3">
      <c r="A43" s="132"/>
      <c r="B43" s="138"/>
      <c r="C43" s="139" t="s">
        <v>73</v>
      </c>
      <c r="D43" s="140" t="s">
        <v>74</v>
      </c>
      <c r="E43" s="135"/>
      <c r="F43" s="141"/>
      <c r="G43" s="140" t="s">
        <v>75</v>
      </c>
      <c r="H43" s="135"/>
      <c r="I43" s="135"/>
      <c r="J43" s="140" t="s">
        <v>76</v>
      </c>
      <c r="K43" s="135"/>
      <c r="L43" s="135"/>
      <c r="M43" s="140" t="s">
        <v>77</v>
      </c>
      <c r="N43" s="136"/>
      <c r="O43" s="136"/>
      <c r="P43" s="140" t="s">
        <v>77</v>
      </c>
      <c r="Q43" s="136"/>
      <c r="R43" s="136"/>
      <c r="S43" s="136"/>
    </row>
    <row r="44" spans="1:19" ht="15" thickBot="1" x14ac:dyDescent="0.35">
      <c r="A44" s="1"/>
      <c r="B44" s="138"/>
      <c r="C44" s="142"/>
      <c r="D44" s="143"/>
      <c r="E44" s="135"/>
      <c r="F44" s="141"/>
      <c r="G44" s="143"/>
      <c r="H44" s="144"/>
      <c r="I44" s="144"/>
      <c r="J44" s="143"/>
      <c r="K44" s="144"/>
      <c r="L44" s="144"/>
      <c r="M44" s="143"/>
      <c r="N44" s="3"/>
      <c r="O44" s="3"/>
      <c r="P44" s="143"/>
      <c r="Q44" s="3"/>
      <c r="R44" s="3"/>
      <c r="S44" s="3"/>
    </row>
    <row r="45" spans="1:19" s="137" customFormat="1" ht="8.25" customHeight="1" thickBot="1" x14ac:dyDescent="0.35">
      <c r="A45" s="132"/>
      <c r="B45" s="138"/>
      <c r="C45" s="134"/>
      <c r="D45" s="135"/>
      <c r="E45" s="135"/>
      <c r="F45" s="141"/>
      <c r="G45" s="135"/>
      <c r="H45" s="135"/>
      <c r="I45" s="141"/>
      <c r="J45" s="141"/>
      <c r="K45" s="141"/>
      <c r="L45" s="136"/>
      <c r="M45" s="136"/>
      <c r="N45" s="136"/>
      <c r="O45" s="136"/>
      <c r="P45" s="136"/>
      <c r="Q45" s="136"/>
      <c r="R45" s="136"/>
      <c r="S45" s="136"/>
    </row>
    <row r="46" spans="1:19" s="137" customFormat="1" ht="37.5" customHeight="1" thickBot="1" x14ac:dyDescent="0.35">
      <c r="A46" s="132"/>
      <c r="B46" s="138"/>
      <c r="C46" s="139" t="s">
        <v>78</v>
      </c>
      <c r="D46" s="145" t="s">
        <v>79</v>
      </c>
      <c r="E46" s="146" t="s">
        <v>80</v>
      </c>
      <c r="F46" s="141"/>
      <c r="G46" s="145" t="s">
        <v>79</v>
      </c>
      <c r="H46" s="146" t="s">
        <v>80</v>
      </c>
      <c r="I46" s="136"/>
      <c r="J46" s="145" t="s">
        <v>79</v>
      </c>
      <c r="K46" s="146" t="s">
        <v>80</v>
      </c>
      <c r="L46" s="147"/>
      <c r="M46" s="145" t="s">
        <v>79</v>
      </c>
      <c r="N46" s="146" t="s">
        <v>80</v>
      </c>
      <c r="O46" s="136"/>
      <c r="P46" s="145" t="s">
        <v>79</v>
      </c>
      <c r="Q46" s="146" t="s">
        <v>80</v>
      </c>
      <c r="R46" s="136"/>
      <c r="S46" s="136"/>
    </row>
    <row r="47" spans="1:19" ht="15" thickBot="1" x14ac:dyDescent="0.35">
      <c r="A47" s="1"/>
      <c r="B47" s="148"/>
      <c r="C47" s="149"/>
      <c r="D47" s="150">
        <v>0</v>
      </c>
      <c r="E47" s="151">
        <v>0</v>
      </c>
      <c r="F47" s="141"/>
      <c r="G47" s="150">
        <v>0</v>
      </c>
      <c r="H47" s="151">
        <v>0</v>
      </c>
      <c r="I47" s="3"/>
      <c r="J47" s="150">
        <v>0</v>
      </c>
      <c r="K47" s="151">
        <v>0</v>
      </c>
      <c r="L47" s="144"/>
      <c r="M47" s="150">
        <v>0</v>
      </c>
      <c r="N47" s="151">
        <v>0</v>
      </c>
      <c r="O47" s="3"/>
      <c r="P47" s="150">
        <v>0</v>
      </c>
      <c r="Q47" s="151">
        <v>0</v>
      </c>
      <c r="R47" s="3"/>
      <c r="S47" s="3"/>
    </row>
    <row r="48" spans="1:19" x14ac:dyDescent="0.3">
      <c r="A48" s="1"/>
      <c r="B48" s="148"/>
      <c r="C48" s="134"/>
      <c r="D48" s="135"/>
      <c r="E48" s="135"/>
      <c r="F48" s="141"/>
      <c r="G48" s="135"/>
      <c r="H48" s="135"/>
      <c r="I48" s="141"/>
      <c r="J48" s="141"/>
      <c r="K48" s="141"/>
      <c r="L48" s="136"/>
      <c r="M48" s="3"/>
      <c r="N48" s="136"/>
      <c r="O48" s="136"/>
      <c r="P48" s="3"/>
      <c r="Q48" s="3"/>
      <c r="R48" s="3"/>
      <c r="S48" s="3"/>
    </row>
    <row r="49" spans="1:19" x14ac:dyDescent="0.3">
      <c r="A49" s="1"/>
      <c r="B49" s="148"/>
      <c r="C49" s="152" t="s">
        <v>81</v>
      </c>
      <c r="D49" s="153" t="s">
        <v>82</v>
      </c>
      <c r="E49" s="135"/>
      <c r="F49" s="3"/>
      <c r="G49" s="153" t="s">
        <v>83</v>
      </c>
      <c r="H49" s="3"/>
      <c r="I49" s="3"/>
      <c r="J49" s="153" t="s">
        <v>84</v>
      </c>
      <c r="K49" s="3"/>
      <c r="L49" s="154"/>
      <c r="M49" s="153" t="s">
        <v>85</v>
      </c>
      <c r="N49" s="154"/>
      <c r="O49" s="154"/>
      <c r="P49" s="153" t="s">
        <v>86</v>
      </c>
      <c r="Q49" s="3"/>
      <c r="R49" s="3"/>
      <c r="S49" s="3"/>
    </row>
    <row r="50" spans="1:19" x14ac:dyDescent="0.3">
      <c r="A50" s="1"/>
      <c r="B50" s="148"/>
      <c r="C50" s="155" t="s">
        <v>87</v>
      </c>
      <c r="D50" s="156"/>
      <c r="E50" s="135"/>
      <c r="F50" s="3"/>
      <c r="G50" s="156"/>
      <c r="H50" s="3"/>
      <c r="I50" s="3"/>
      <c r="J50" s="156"/>
      <c r="K50" s="3"/>
      <c r="L50" s="157"/>
      <c r="M50" s="156"/>
      <c r="N50" s="157"/>
      <c r="O50" s="157"/>
      <c r="P50" s="156"/>
      <c r="Q50" s="3"/>
      <c r="R50" s="3"/>
      <c r="S50" s="3"/>
    </row>
    <row r="51" spans="1:19" x14ac:dyDescent="0.3">
      <c r="A51" s="1"/>
      <c r="B51" s="148"/>
      <c r="C51" s="155" t="s">
        <v>88</v>
      </c>
      <c r="D51" s="156">
        <f>SUM('[1]NR 2021'!G51)</f>
        <v>5226.25</v>
      </c>
      <c r="E51" s="135"/>
      <c r="F51" s="3"/>
      <c r="G51" s="156">
        <f>SUM('[1]NR 2021'!M51)</f>
        <v>589</v>
      </c>
      <c r="H51" s="3"/>
      <c r="I51" s="3"/>
      <c r="J51" s="156">
        <f>SUM('[1]NR 2021'!Y51)</f>
        <v>311.89999999999998</v>
      </c>
      <c r="K51" s="3"/>
      <c r="L51" s="157"/>
      <c r="M51" s="156">
        <v>320</v>
      </c>
      <c r="N51" s="157"/>
      <c r="O51" s="157"/>
      <c r="P51" s="156">
        <v>330</v>
      </c>
      <c r="Q51" s="3"/>
      <c r="R51" s="3"/>
      <c r="S51" s="3"/>
    </row>
    <row r="52" spans="1:19" x14ac:dyDescent="0.3">
      <c r="A52" s="1"/>
      <c r="B52" s="148"/>
      <c r="C52" s="155" t="s">
        <v>89</v>
      </c>
      <c r="D52" s="156">
        <f>SUM('[1]NR 2021'!G52)</f>
        <v>145.40000000000009</v>
      </c>
      <c r="E52" s="135"/>
      <c r="F52" s="3"/>
      <c r="G52" s="156">
        <f>SUM('[1]NR 2021'!M52)</f>
        <v>524.5</v>
      </c>
      <c r="H52" s="3"/>
      <c r="I52" s="3"/>
      <c r="J52" s="156">
        <f>SUM('[1]NR 2021'!Y52)</f>
        <v>825.80000000000018</v>
      </c>
      <c r="K52" s="3"/>
      <c r="L52" s="157"/>
      <c r="M52" s="156">
        <v>500</v>
      </c>
      <c r="N52" s="157"/>
      <c r="O52" s="157"/>
      <c r="P52" s="156">
        <v>500</v>
      </c>
      <c r="Q52" s="3"/>
      <c r="R52" s="3"/>
      <c r="S52" s="3"/>
    </row>
    <row r="53" spans="1:19" x14ac:dyDescent="0.3">
      <c r="A53" s="1"/>
      <c r="B53" s="148"/>
      <c r="C53" s="155" t="s">
        <v>90</v>
      </c>
      <c r="D53" s="156">
        <f>SUM('[1]NR 2021'!G53)</f>
        <v>109.6</v>
      </c>
      <c r="E53" s="135"/>
      <c r="F53" s="3"/>
      <c r="G53" s="156">
        <f>SUM('[1]NR 2021'!M53)</f>
        <v>109.6</v>
      </c>
      <c r="H53" s="3"/>
      <c r="I53" s="3"/>
      <c r="J53" s="156">
        <f>SUM('[1]NR 2021'!Y53)</f>
        <v>109.6</v>
      </c>
      <c r="K53" s="3"/>
      <c r="L53" s="157"/>
      <c r="M53" s="156">
        <v>109.6</v>
      </c>
      <c r="N53" s="157"/>
      <c r="O53" s="157"/>
      <c r="P53" s="156">
        <v>109.6</v>
      </c>
      <c r="Q53" s="3"/>
      <c r="R53" s="3"/>
      <c r="S53" s="3"/>
    </row>
    <row r="54" spans="1:19" x14ac:dyDescent="0.3">
      <c r="A54" s="1"/>
      <c r="B54" s="148"/>
      <c r="C54" s="158" t="s">
        <v>91</v>
      </c>
      <c r="D54" s="156">
        <f>SUM('[1]NR 2021'!G54)</f>
        <v>399.70000000000027</v>
      </c>
      <c r="E54" s="135"/>
      <c r="F54" s="3"/>
      <c r="G54" s="156">
        <f>SUM('[1]NR 2021'!M54)</f>
        <v>213.90000000000009</v>
      </c>
      <c r="H54" s="3"/>
      <c r="I54" s="3"/>
      <c r="J54" s="156">
        <f>SUM('[1]NR 2021'!Y54)</f>
        <v>394.20000000000005</v>
      </c>
      <c r="K54" s="3"/>
      <c r="L54" s="157"/>
      <c r="M54" s="156">
        <v>390</v>
      </c>
      <c r="N54" s="157"/>
      <c r="O54" s="157"/>
      <c r="P54" s="156">
        <v>390</v>
      </c>
      <c r="Q54" s="3"/>
      <c r="R54" s="3"/>
      <c r="S54" s="3"/>
    </row>
    <row r="55" spans="1:19" ht="10.5" customHeight="1" x14ac:dyDescent="0.3">
      <c r="A55" s="1"/>
      <c r="B55" s="148"/>
      <c r="C55" s="134"/>
      <c r="D55" s="135"/>
      <c r="E55" s="13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3">
      <c r="A56" s="1"/>
      <c r="B56" s="148"/>
      <c r="C56" s="152" t="s">
        <v>92</v>
      </c>
      <c r="D56" s="153" t="s">
        <v>82</v>
      </c>
      <c r="E56" s="135"/>
      <c r="F56" s="141"/>
      <c r="G56" s="153" t="s">
        <v>93</v>
      </c>
      <c r="H56" s="135"/>
      <c r="I56" s="141"/>
      <c r="J56" s="153" t="s">
        <v>84</v>
      </c>
      <c r="K56" s="141"/>
      <c r="L56" s="3"/>
      <c r="M56" s="153" t="s">
        <v>85</v>
      </c>
      <c r="N56" s="154"/>
      <c r="O56" s="154"/>
      <c r="P56" s="153" t="s">
        <v>86</v>
      </c>
      <c r="Q56" s="3"/>
      <c r="R56" s="3"/>
      <c r="S56" s="3"/>
    </row>
    <row r="57" spans="1:19" x14ac:dyDescent="0.3">
      <c r="A57" s="1"/>
      <c r="B57" s="148"/>
      <c r="C57" s="155"/>
      <c r="D57" s="159">
        <f>SUM('[1]NR 2021'!E57)</f>
        <v>205</v>
      </c>
      <c r="E57" s="135"/>
      <c r="F57" s="141"/>
      <c r="G57" s="159">
        <f>SUM('[1]NR 2021'!J57)</f>
        <v>204</v>
      </c>
      <c r="H57" s="135"/>
      <c r="I57" s="141"/>
      <c r="J57" s="159">
        <v>205</v>
      </c>
      <c r="K57" s="141"/>
      <c r="L57" s="3"/>
      <c r="M57" s="159">
        <v>206</v>
      </c>
      <c r="N57" s="3"/>
      <c r="O57" s="3"/>
      <c r="P57" s="159">
        <v>206</v>
      </c>
      <c r="Q57" s="3"/>
      <c r="R57" s="3"/>
      <c r="S57" s="3"/>
    </row>
    <row r="58" spans="1:19" x14ac:dyDescent="0.3">
      <c r="A58" s="1"/>
      <c r="B58" s="148"/>
      <c r="C58" s="134"/>
      <c r="D58" s="135"/>
      <c r="E58" s="135"/>
      <c r="F58" s="141"/>
      <c r="G58" s="135"/>
      <c r="H58" s="135"/>
      <c r="I58" s="141"/>
      <c r="J58" s="141"/>
      <c r="K58" s="141"/>
      <c r="L58" s="3"/>
      <c r="M58" s="3"/>
      <c r="N58" s="3"/>
      <c r="O58" s="3"/>
      <c r="P58" s="3"/>
      <c r="Q58" s="3"/>
      <c r="R58" s="3"/>
      <c r="S58" s="3"/>
    </row>
    <row r="59" spans="1:19" x14ac:dyDescent="0.3">
      <c r="A59" s="1"/>
      <c r="B59" s="160" t="s">
        <v>94</v>
      </c>
      <c r="C59" s="161"/>
      <c r="D59" s="162"/>
      <c r="E59" s="162"/>
      <c r="F59" s="162"/>
      <c r="G59" s="162"/>
      <c r="H59" s="162"/>
      <c r="I59" s="162"/>
      <c r="J59" s="162"/>
      <c r="K59" s="162"/>
      <c r="L59" s="163"/>
      <c r="M59" s="163"/>
      <c r="N59" s="163"/>
      <c r="O59" s="163"/>
      <c r="P59" s="163"/>
      <c r="Q59" s="163"/>
      <c r="R59" s="164"/>
      <c r="S59" s="3"/>
    </row>
    <row r="60" spans="1:19" x14ac:dyDescent="0.3">
      <c r="A60" s="1"/>
      <c r="B60" s="165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6"/>
      <c r="S60" s="3"/>
    </row>
    <row r="61" spans="1:19" x14ac:dyDescent="0.3">
      <c r="A61" s="1"/>
      <c r="B61" s="165" t="s">
        <v>95</v>
      </c>
      <c r="C61" s="167"/>
      <c r="D61" s="168"/>
      <c r="E61" s="168"/>
      <c r="F61" s="168"/>
      <c r="G61" s="168"/>
      <c r="H61" s="168"/>
      <c r="I61" s="168"/>
      <c r="J61" s="168"/>
      <c r="K61" s="168"/>
      <c r="L61" s="137"/>
      <c r="M61" s="137"/>
      <c r="N61" s="137"/>
      <c r="O61" s="137"/>
      <c r="P61" s="137"/>
      <c r="Q61" s="137"/>
      <c r="R61" s="166"/>
      <c r="S61" s="3"/>
    </row>
    <row r="62" spans="1:19" x14ac:dyDescent="0.3">
      <c r="A62" s="1"/>
      <c r="B62" s="169" t="s">
        <v>96</v>
      </c>
      <c r="C62" s="167"/>
      <c r="D62" s="168"/>
      <c r="E62" s="168"/>
      <c r="F62" s="168"/>
      <c r="G62" s="168"/>
      <c r="H62" s="168"/>
      <c r="I62" s="168"/>
      <c r="J62" s="168"/>
      <c r="K62" s="168"/>
      <c r="L62" s="137"/>
      <c r="M62" s="137"/>
      <c r="N62" s="137"/>
      <c r="O62" s="137"/>
      <c r="P62" s="137"/>
      <c r="Q62" s="137"/>
      <c r="R62" s="166"/>
      <c r="S62" s="3"/>
    </row>
    <row r="63" spans="1:19" x14ac:dyDescent="0.3">
      <c r="A63" s="1"/>
      <c r="B63" s="165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66"/>
      <c r="S63" s="3"/>
    </row>
    <row r="64" spans="1:19" x14ac:dyDescent="0.3">
      <c r="A64" s="1"/>
      <c r="B64" s="170" t="s">
        <v>97</v>
      </c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2"/>
      <c r="S64" s="3"/>
    </row>
    <row r="65" spans="1:19" x14ac:dyDescent="0.3">
      <c r="A65" s="1"/>
      <c r="B65" s="173"/>
      <c r="C65" s="174"/>
      <c r="D65" s="175"/>
      <c r="E65" s="175"/>
      <c r="F65" s="175"/>
      <c r="G65" s="175"/>
      <c r="H65" s="175"/>
      <c r="I65" s="175"/>
      <c r="J65" s="175"/>
      <c r="K65" s="175"/>
      <c r="L65" s="137"/>
      <c r="M65" s="137"/>
      <c r="N65" s="137"/>
      <c r="O65" s="137"/>
      <c r="P65" s="137"/>
      <c r="Q65" s="137"/>
      <c r="R65" s="166"/>
      <c r="S65" s="3"/>
    </row>
    <row r="66" spans="1:19" x14ac:dyDescent="0.3">
      <c r="A66" s="1"/>
      <c r="B66" s="176"/>
      <c r="C66" s="177"/>
      <c r="D66" s="175"/>
      <c r="E66" s="175"/>
      <c r="F66" s="175"/>
      <c r="G66" s="175"/>
      <c r="H66" s="175"/>
      <c r="I66" s="175"/>
      <c r="J66" s="175"/>
      <c r="K66" s="175"/>
      <c r="L66" s="137"/>
      <c r="M66" s="137"/>
      <c r="N66" s="137"/>
      <c r="O66" s="137"/>
      <c r="P66" s="137"/>
      <c r="Q66" s="137"/>
      <c r="R66" s="166"/>
      <c r="S66" s="3"/>
    </row>
    <row r="67" spans="1:19" x14ac:dyDescent="0.3">
      <c r="A67" s="1"/>
      <c r="B67" s="173"/>
      <c r="C67" s="178"/>
      <c r="D67" s="175"/>
      <c r="E67" s="175"/>
      <c r="F67" s="175"/>
      <c r="G67" s="175"/>
      <c r="H67" s="175"/>
      <c r="I67" s="175"/>
      <c r="J67" s="175"/>
      <c r="K67" s="175"/>
      <c r="L67" s="137"/>
      <c r="M67" s="137"/>
      <c r="N67" s="137"/>
      <c r="O67" s="137"/>
      <c r="P67" s="137"/>
      <c r="Q67" s="137"/>
      <c r="R67" s="166"/>
      <c r="S67" s="3"/>
    </row>
    <row r="68" spans="1:19" x14ac:dyDescent="0.3">
      <c r="A68" s="1"/>
      <c r="B68" s="173"/>
      <c r="C68" s="178"/>
      <c r="D68" s="175"/>
      <c r="E68" s="175"/>
      <c r="F68" s="175"/>
      <c r="G68" s="175"/>
      <c r="H68" s="175"/>
      <c r="I68" s="175"/>
      <c r="J68" s="175"/>
      <c r="K68" s="175"/>
      <c r="L68" s="137"/>
      <c r="M68" s="137"/>
      <c r="N68" s="137"/>
      <c r="O68" s="137"/>
      <c r="P68" s="137"/>
      <c r="Q68" s="137"/>
      <c r="R68" s="166"/>
      <c r="S68" s="3"/>
    </row>
    <row r="69" spans="1:19" x14ac:dyDescent="0.3">
      <c r="A69" s="1"/>
      <c r="B69" s="179"/>
      <c r="C69" s="180"/>
      <c r="D69" s="181"/>
      <c r="E69" s="181"/>
      <c r="F69" s="181"/>
      <c r="G69" s="181"/>
      <c r="H69" s="181"/>
      <c r="I69" s="181"/>
      <c r="J69" s="181"/>
      <c r="K69" s="181"/>
      <c r="L69" s="182"/>
      <c r="M69" s="182"/>
      <c r="N69" s="182"/>
      <c r="O69" s="182"/>
      <c r="P69" s="182"/>
      <c r="Q69" s="182"/>
      <c r="R69" s="183"/>
      <c r="S69" s="3"/>
    </row>
    <row r="70" spans="1:19" x14ac:dyDescent="0.3">
      <c r="A70" s="132"/>
      <c r="B70" s="184"/>
      <c r="C70" s="185"/>
      <c r="D70" s="186"/>
      <c r="E70" s="186"/>
      <c r="F70" s="186"/>
      <c r="G70" s="186"/>
      <c r="H70" s="186"/>
      <c r="I70" s="186"/>
      <c r="J70" s="186"/>
      <c r="K70" s="186"/>
      <c r="L70" s="3"/>
      <c r="M70" s="3"/>
      <c r="N70" s="3"/>
      <c r="O70" s="3"/>
      <c r="P70" s="3"/>
      <c r="Q70" s="3"/>
      <c r="R70" s="3"/>
      <c r="S70" s="3"/>
    </row>
    <row r="71" spans="1:19" x14ac:dyDescent="0.3">
      <c r="A71" s="1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3"/>
      <c r="M71" s="3"/>
      <c r="N71" s="3"/>
      <c r="O71" s="3"/>
      <c r="P71" s="3"/>
      <c r="Q71" s="3"/>
      <c r="R71" s="3"/>
      <c r="S71" s="3"/>
    </row>
    <row r="72" spans="1:19" x14ac:dyDescent="0.3">
      <c r="A72" s="1"/>
      <c r="B72" s="187" t="s">
        <v>98</v>
      </c>
      <c r="C72" s="188">
        <v>44098</v>
      </c>
      <c r="D72" s="175" t="s">
        <v>99</v>
      </c>
      <c r="E72" s="187"/>
      <c r="F72" s="187" t="s">
        <v>100</v>
      </c>
      <c r="G72" s="189" t="s">
        <v>101</v>
      </c>
      <c r="H72" s="187"/>
      <c r="I72" s="187"/>
      <c r="J72" s="187"/>
      <c r="K72" s="187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3">
      <c r="A73" s="1"/>
      <c r="B73" s="187"/>
      <c r="C73" s="187"/>
      <c r="D73" s="187"/>
      <c r="E73" s="187"/>
      <c r="F73" s="187"/>
      <c r="G73" s="187"/>
      <c r="H73" s="187"/>
      <c r="I73" s="187"/>
      <c r="J73" s="187"/>
      <c r="K73" s="187"/>
      <c r="L73" s="3"/>
      <c r="M73" s="3"/>
      <c r="N73" s="3"/>
      <c r="O73" s="3"/>
      <c r="P73" s="3"/>
      <c r="Q73" s="3"/>
      <c r="R73" s="3"/>
      <c r="S73" s="3"/>
    </row>
    <row r="74" spans="1:19" x14ac:dyDescent="0.3">
      <c r="A74" s="1"/>
      <c r="B74" s="187"/>
      <c r="C74" s="187"/>
      <c r="D74" s="190"/>
      <c r="E74" s="187"/>
      <c r="F74" s="187" t="s">
        <v>102</v>
      </c>
      <c r="G74" s="191"/>
      <c r="H74" s="187"/>
      <c r="I74" s="187"/>
      <c r="J74" s="187"/>
      <c r="K74" s="187"/>
      <c r="L74" s="3"/>
      <c r="M74" s="3"/>
      <c r="N74" s="3"/>
      <c r="O74" s="3"/>
      <c r="P74" s="3"/>
      <c r="Q74" s="3"/>
      <c r="R74" s="3"/>
      <c r="S74" s="3"/>
    </row>
    <row r="75" spans="1:19" x14ac:dyDescent="0.3">
      <c r="A75" s="1"/>
      <c r="B75" s="187"/>
      <c r="C75" s="187"/>
      <c r="D75" s="190"/>
      <c r="E75" s="187"/>
      <c r="F75" s="187"/>
      <c r="G75" s="191"/>
      <c r="H75" s="187"/>
      <c r="I75" s="187"/>
      <c r="J75" s="187"/>
      <c r="K75" s="187"/>
      <c r="L75" s="3"/>
      <c r="M75" s="3"/>
      <c r="N75" s="3"/>
      <c r="O75" s="3"/>
      <c r="P75" s="3"/>
      <c r="Q75" s="3"/>
      <c r="R75" s="3"/>
      <c r="S75" s="3"/>
    </row>
    <row r="76" spans="1:19" x14ac:dyDescent="0.3">
      <c r="A76" s="1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3"/>
      <c r="M76" s="3"/>
      <c r="N76" s="3"/>
      <c r="O76" s="3"/>
      <c r="P76" s="3"/>
      <c r="Q76" s="3"/>
      <c r="R76" s="3"/>
      <c r="S76" s="3"/>
    </row>
    <row r="77" spans="1:19" x14ac:dyDescent="0.3">
      <c r="A77" s="132"/>
      <c r="B77" s="184"/>
      <c r="C77" s="185"/>
      <c r="D77" s="186"/>
      <c r="E77" s="186"/>
      <c r="F77" s="186"/>
      <c r="G77" s="186"/>
      <c r="H77" s="186"/>
      <c r="I77" s="186"/>
      <c r="J77" s="186"/>
      <c r="K77" s="186"/>
      <c r="L77" s="3"/>
      <c r="M77" s="3"/>
      <c r="N77" s="3"/>
      <c r="O77" s="3"/>
      <c r="P77" s="3"/>
      <c r="Q77" s="3"/>
      <c r="R77" s="3"/>
      <c r="S77" s="3"/>
    </row>
    <row r="78" spans="1:19" hidden="1" x14ac:dyDescent="0.3"/>
    <row r="79" spans="1:19" hidden="1" x14ac:dyDescent="0.3"/>
    <row r="80" spans="1:19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t="15" hidden="1" customHeight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t="15" hidden="1" customHeight="1" x14ac:dyDescent="0.3"/>
    <row r="109" ht="15" hidden="1" customHeight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</sheetData>
  <mergeCells count="55">
    <mergeCell ref="C46:C47"/>
    <mergeCell ref="D59:K59"/>
    <mergeCell ref="B64:R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SVR 2022-2023</vt:lpstr>
      <vt:lpstr>'SVR 2022-2023'!Oblast_tisku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2020-11-12T17:42:48Z</dcterms:created>
  <dcterms:modified xsi:type="dcterms:W3CDTF">2020-11-12T17:43:04Z</dcterms:modified>
</cp:coreProperties>
</file>