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o6\Desktop\ROZPO\SRV\"/>
    </mc:Choice>
  </mc:AlternateContent>
  <bookViews>
    <workbookView xWindow="0" yWindow="0" windowWidth="28740" windowHeight="11640"/>
  </bookViews>
  <sheets>
    <sheet name="SVČ" sheetId="1" r:id="rId1"/>
  </sheets>
  <externalReferences>
    <externalReference r:id="rId2"/>
  </externalReferences>
  <definedNames>
    <definedName name="_xlnm.Print_Area" localSheetId="0">SVČ!$A$1:$S$77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0" i="1" l="1"/>
  <c r="M50" i="1"/>
  <c r="J50" i="1"/>
  <c r="G50" i="1"/>
  <c r="D50" i="1"/>
  <c r="Q40" i="1"/>
  <c r="M40" i="1"/>
  <c r="Q39" i="1"/>
  <c r="P39" i="1"/>
  <c r="N39" i="1"/>
  <c r="M39" i="1"/>
  <c r="R38" i="1"/>
  <c r="O38" i="1"/>
  <c r="K38" i="1"/>
  <c r="J38" i="1"/>
  <c r="L38" i="1" s="1"/>
  <c r="H38" i="1"/>
  <c r="G38" i="1"/>
  <c r="I38" i="1" s="1"/>
  <c r="E38" i="1"/>
  <c r="D38" i="1"/>
  <c r="F38" i="1" s="1"/>
  <c r="R37" i="1"/>
  <c r="O37" i="1"/>
  <c r="K37" i="1"/>
  <c r="J37" i="1"/>
  <c r="L37" i="1" s="1"/>
  <c r="H37" i="1"/>
  <c r="G37" i="1"/>
  <c r="I37" i="1" s="1"/>
  <c r="F37" i="1"/>
  <c r="E37" i="1"/>
  <c r="D37" i="1"/>
  <c r="R36" i="1"/>
  <c r="O36" i="1"/>
  <c r="K36" i="1"/>
  <c r="J36" i="1"/>
  <c r="L36" i="1" s="1"/>
  <c r="I36" i="1"/>
  <c r="H36" i="1"/>
  <c r="G36" i="1"/>
  <c r="E36" i="1"/>
  <c r="D36" i="1"/>
  <c r="F36" i="1" s="1"/>
  <c r="R35" i="1"/>
  <c r="R39" i="1" s="1"/>
  <c r="O35" i="1"/>
  <c r="O39" i="1" s="1"/>
  <c r="L35" i="1"/>
  <c r="K35" i="1"/>
  <c r="J35" i="1"/>
  <c r="H35" i="1"/>
  <c r="G35" i="1"/>
  <c r="I35" i="1" s="1"/>
  <c r="E35" i="1"/>
  <c r="D35" i="1"/>
  <c r="F35" i="1" s="1"/>
  <c r="R34" i="1"/>
  <c r="O34" i="1"/>
  <c r="K34" i="1"/>
  <c r="J34" i="1"/>
  <c r="L34" i="1" s="1"/>
  <c r="H34" i="1"/>
  <c r="G34" i="1"/>
  <c r="I34" i="1" s="1"/>
  <c r="E34" i="1"/>
  <c r="D34" i="1"/>
  <c r="F34" i="1" s="1"/>
  <c r="R33" i="1"/>
  <c r="O33" i="1"/>
  <c r="K33" i="1"/>
  <c r="J33" i="1"/>
  <c r="L33" i="1" s="1"/>
  <c r="H33" i="1"/>
  <c r="G33" i="1"/>
  <c r="I33" i="1" s="1"/>
  <c r="F33" i="1"/>
  <c r="E33" i="1"/>
  <c r="D33" i="1"/>
  <c r="R32" i="1"/>
  <c r="O32" i="1"/>
  <c r="K32" i="1"/>
  <c r="J32" i="1"/>
  <c r="L32" i="1" s="1"/>
  <c r="I32" i="1"/>
  <c r="H32" i="1"/>
  <c r="G32" i="1"/>
  <c r="E32" i="1"/>
  <c r="F32" i="1" s="1"/>
  <c r="D32" i="1"/>
  <c r="R31" i="1"/>
  <c r="O31" i="1"/>
  <c r="L31" i="1"/>
  <c r="K31" i="1"/>
  <c r="J31" i="1"/>
  <c r="H31" i="1"/>
  <c r="H39" i="1" s="1"/>
  <c r="G31" i="1"/>
  <c r="E31" i="1"/>
  <c r="D31" i="1"/>
  <c r="F31" i="1" s="1"/>
  <c r="R30" i="1"/>
  <c r="O30" i="1"/>
  <c r="K30" i="1"/>
  <c r="L30" i="1" s="1"/>
  <c r="J30" i="1"/>
  <c r="H30" i="1"/>
  <c r="G30" i="1"/>
  <c r="I30" i="1" s="1"/>
  <c r="E30" i="1"/>
  <c r="D30" i="1"/>
  <c r="F30" i="1" s="1"/>
  <c r="R29" i="1"/>
  <c r="O29" i="1"/>
  <c r="K29" i="1"/>
  <c r="J29" i="1"/>
  <c r="L29" i="1" s="1"/>
  <c r="H29" i="1"/>
  <c r="G29" i="1"/>
  <c r="I29" i="1" s="1"/>
  <c r="F29" i="1"/>
  <c r="E29" i="1"/>
  <c r="D29" i="1"/>
  <c r="R28" i="1"/>
  <c r="O28" i="1"/>
  <c r="K28" i="1"/>
  <c r="K39" i="1" s="1"/>
  <c r="J28" i="1"/>
  <c r="L28" i="1" s="1"/>
  <c r="I28" i="1"/>
  <c r="H28" i="1"/>
  <c r="G28" i="1"/>
  <c r="G39" i="1" s="1"/>
  <c r="E28" i="1"/>
  <c r="E39" i="1" s="1"/>
  <c r="D28" i="1"/>
  <c r="Q24" i="1"/>
  <c r="P24" i="1"/>
  <c r="P40" i="1" s="1"/>
  <c r="N24" i="1"/>
  <c r="N40" i="1" s="1"/>
  <c r="M24" i="1"/>
  <c r="R23" i="1"/>
  <c r="O23" i="1"/>
  <c r="K23" i="1"/>
  <c r="L23" i="1" s="1"/>
  <c r="J23" i="1"/>
  <c r="H23" i="1"/>
  <c r="G23" i="1"/>
  <c r="I23" i="1" s="1"/>
  <c r="E23" i="1"/>
  <c r="D23" i="1"/>
  <c r="F23" i="1" s="1"/>
  <c r="R22" i="1"/>
  <c r="O22" i="1"/>
  <c r="K22" i="1"/>
  <c r="J22" i="1"/>
  <c r="L22" i="1" s="1"/>
  <c r="I22" i="1"/>
  <c r="D22" i="1"/>
  <c r="F22" i="1" s="1"/>
  <c r="R21" i="1"/>
  <c r="O21" i="1"/>
  <c r="K21" i="1"/>
  <c r="J21" i="1"/>
  <c r="L21" i="1" s="1"/>
  <c r="I21" i="1"/>
  <c r="D21" i="1"/>
  <c r="F21" i="1" s="1"/>
  <c r="R20" i="1"/>
  <c r="O20" i="1"/>
  <c r="K20" i="1"/>
  <c r="J20" i="1"/>
  <c r="L20" i="1" s="1"/>
  <c r="H20" i="1"/>
  <c r="I20" i="1" s="1"/>
  <c r="E20" i="1"/>
  <c r="F20" i="1" s="1"/>
  <c r="D20" i="1"/>
  <c r="R19" i="1"/>
  <c r="O19" i="1"/>
  <c r="L19" i="1"/>
  <c r="K19" i="1"/>
  <c r="J19" i="1"/>
  <c r="H19" i="1"/>
  <c r="I19" i="1" s="1"/>
  <c r="E19" i="1"/>
  <c r="D19" i="1"/>
  <c r="F19" i="1" s="1"/>
  <c r="R18" i="1"/>
  <c r="O18" i="1"/>
  <c r="K18" i="1"/>
  <c r="J18" i="1"/>
  <c r="L18" i="1" s="1"/>
  <c r="I18" i="1"/>
  <c r="E18" i="1"/>
  <c r="D18" i="1"/>
  <c r="F18" i="1" s="1"/>
  <c r="R17" i="1"/>
  <c r="O17" i="1"/>
  <c r="K17" i="1"/>
  <c r="L17" i="1" s="1"/>
  <c r="J17" i="1"/>
  <c r="H17" i="1"/>
  <c r="G17" i="1"/>
  <c r="I17" i="1" s="1"/>
  <c r="E17" i="1"/>
  <c r="D17" i="1"/>
  <c r="F17" i="1" s="1"/>
  <c r="R16" i="1"/>
  <c r="O16" i="1"/>
  <c r="K16" i="1"/>
  <c r="J16" i="1"/>
  <c r="L16" i="1" s="1"/>
  <c r="H16" i="1"/>
  <c r="G16" i="1"/>
  <c r="G24" i="1" s="1"/>
  <c r="G40" i="1" s="1"/>
  <c r="F16" i="1"/>
  <c r="E16" i="1"/>
  <c r="D16" i="1"/>
  <c r="R15" i="1"/>
  <c r="R24" i="1" s="1"/>
  <c r="R40" i="1" s="1"/>
  <c r="R41" i="1" s="1"/>
  <c r="O15" i="1"/>
  <c r="O24" i="1" s="1"/>
  <c r="O40" i="1" s="1"/>
  <c r="O41" i="1" s="1"/>
  <c r="K15" i="1"/>
  <c r="K24" i="1" s="1"/>
  <c r="K40" i="1" s="1"/>
  <c r="J15" i="1"/>
  <c r="L15" i="1" s="1"/>
  <c r="I15" i="1"/>
  <c r="E15" i="1"/>
  <c r="E24" i="1" s="1"/>
  <c r="E40" i="1" s="1"/>
  <c r="D15" i="1"/>
  <c r="F15" i="1" s="1"/>
  <c r="D8" i="1"/>
  <c r="D6" i="1"/>
  <c r="D4" i="1"/>
  <c r="L24" i="1" l="1"/>
  <c r="L39" i="1"/>
  <c r="F24" i="1"/>
  <c r="H24" i="1"/>
  <c r="H40" i="1" s="1"/>
  <c r="F28" i="1"/>
  <c r="F39" i="1" s="1"/>
  <c r="I31" i="1"/>
  <c r="I39" i="1" s="1"/>
  <c r="D24" i="1"/>
  <c r="D39" i="1"/>
  <c r="J24" i="1"/>
  <c r="J40" i="1" s="1"/>
  <c r="J39" i="1"/>
  <c r="I16" i="1"/>
  <c r="I24" i="1" s="1"/>
  <c r="I40" i="1" s="1"/>
  <c r="I41" i="1" s="1"/>
  <c r="D40" i="1" l="1"/>
  <c r="F40" i="1"/>
  <c r="F41" i="1" s="1"/>
  <c r="L40" i="1"/>
  <c r="L41" i="1" s="1"/>
</calcChain>
</file>

<file path=xl/sharedStrings.xml><?xml version="1.0" encoding="utf-8"?>
<sst xmlns="http://schemas.openxmlformats.org/spreadsheetml/2006/main" count="148" uniqueCount="94">
  <si>
    <t>Střednědobý výhled hospodaření příspěvkové organizace na období let 2023-2024</t>
  </si>
  <si>
    <t>Název organizace:</t>
  </si>
  <si>
    <t>IČO:</t>
  </si>
  <si>
    <t>Sídlo:</t>
  </si>
  <si>
    <t xml:space="preserve">Poř.č. řádku </t>
  </si>
  <si>
    <t>Ukazatel</t>
  </si>
  <si>
    <t>Skutečnost 2020</t>
  </si>
  <si>
    <t>Plán 2021</t>
  </si>
  <si>
    <t>Požadavek na rozpočet 2022</t>
  </si>
  <si>
    <t>Výhled rozpočtu 2023</t>
  </si>
  <si>
    <t>Výhled rozpočtu 2024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</si>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</sst>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87">
    <xf numFmtId="0" fontId="0" fillId="0" borderId="0" xfId="0"/>
    <xf numFmtId="0" fontId="1" fillId="2" borderId="0" xfId="1" applyFill="1" applyProtection="1"/>
    <xf numFmtId="10" fontId="1" fillId="2" borderId="0" xfId="1" applyNumberFormat="1" applyFont="1" applyFill="1" applyProtection="1"/>
    <xf numFmtId="0" fontId="1" fillId="2" borderId="0" xfId="1" applyFill="1"/>
    <xf numFmtId="0" fontId="1" fillId="0" borderId="0" xfId="1" applyFill="1"/>
    <xf numFmtId="0" fontId="3" fillId="2" borderId="0" xfId="1" applyFont="1" applyFill="1" applyProtection="1"/>
    <xf numFmtId="49" fontId="4" fillId="0" borderId="0" xfId="1" applyNumberFormat="1" applyFont="1" applyFill="1" applyAlignment="1" applyProtection="1">
      <alignment horizontal="left"/>
      <protection locked="0"/>
    </xf>
    <xf numFmtId="49" fontId="5" fillId="2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  <protection locked="0"/>
    </xf>
    <xf numFmtId="0" fontId="2" fillId="0" borderId="1" xfId="1" applyFont="1" applyBorder="1" applyAlignment="1" applyProtection="1">
      <alignment vertical="center" wrapText="1"/>
    </xf>
    <xf numFmtId="0" fontId="2" fillId="0" borderId="2" xfId="1" applyFont="1" applyBorder="1" applyAlignment="1" applyProtection="1">
      <alignment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vertical="center" wrapText="1"/>
    </xf>
    <xf numFmtId="0" fontId="2" fillId="0" borderId="9" xfId="1" applyFont="1" applyBorder="1" applyAlignment="1" applyProtection="1">
      <alignment vertical="center"/>
    </xf>
    <xf numFmtId="0" fontId="2" fillId="3" borderId="10" xfId="1" applyFont="1" applyFill="1" applyBorder="1" applyAlignment="1" applyProtection="1">
      <alignment horizontal="center" vertical="center" wrapText="1"/>
    </xf>
    <xf numFmtId="0" fontId="2" fillId="3" borderId="11" xfId="1" applyFont="1" applyFill="1" applyBorder="1" applyAlignment="1" applyProtection="1">
      <alignment horizontal="center" vertical="center" wrapText="1"/>
    </xf>
    <xf numFmtId="0" fontId="2" fillId="3" borderId="12" xfId="1" applyFont="1" applyFill="1" applyBorder="1" applyAlignment="1" applyProtection="1">
      <alignment horizontal="center" vertical="center" wrapText="1"/>
    </xf>
    <xf numFmtId="0" fontId="2" fillId="3" borderId="13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vertical="center" wrapText="1"/>
    </xf>
    <xf numFmtId="0" fontId="2" fillId="4" borderId="15" xfId="1" applyFont="1" applyFill="1" applyBorder="1" applyAlignment="1" applyProtection="1">
      <alignment vertical="center"/>
    </xf>
    <xf numFmtId="0" fontId="2" fillId="4" borderId="16" xfId="1" applyFont="1" applyFill="1" applyBorder="1" applyAlignment="1" applyProtection="1">
      <alignment horizontal="center" vertical="center" wrapText="1"/>
    </xf>
    <xf numFmtId="0" fontId="2" fillId="4" borderId="17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Border="1" applyAlignment="1" applyProtection="1">
      <alignment horizontal="center" vertical="center"/>
    </xf>
    <xf numFmtId="164" fontId="1" fillId="0" borderId="11" xfId="1" applyNumberForma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164" fontId="1" fillId="0" borderId="2" xfId="1" applyNumberForma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 wrapText="1"/>
    </xf>
    <xf numFmtId="164" fontId="1" fillId="0" borderId="18" xfId="1" applyNumberFormat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wrapText="1"/>
    </xf>
    <xf numFmtId="0" fontId="2" fillId="0" borderId="9" xfId="1" applyFont="1" applyBorder="1" applyAlignment="1" applyProtection="1">
      <alignment horizontal="center" vertical="center"/>
    </xf>
    <xf numFmtId="164" fontId="1" fillId="0" borderId="19" xfId="1" applyNumberForma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 wrapText="1"/>
    </xf>
    <xf numFmtId="0" fontId="2" fillId="0" borderId="19" xfId="1" applyFont="1" applyBorder="1" applyAlignment="1" applyProtection="1">
      <alignment horizontal="center" vertical="center" wrapText="1"/>
    </xf>
    <xf numFmtId="164" fontId="1" fillId="0" borderId="20" xfId="1" applyNumberFormat="1" applyBorder="1" applyAlignment="1" applyProtection="1">
      <alignment horizontal="center" vertical="center"/>
    </xf>
    <xf numFmtId="0" fontId="2" fillId="0" borderId="21" xfId="1" applyFont="1" applyBorder="1" applyAlignment="1" applyProtection="1">
      <alignment horizontal="center" vertical="center" wrapText="1"/>
    </xf>
    <xf numFmtId="164" fontId="1" fillId="0" borderId="22" xfId="1" applyNumberFormat="1" applyBorder="1" applyAlignment="1" applyProtection="1">
      <alignment horizontal="center" vertical="center"/>
    </xf>
    <xf numFmtId="0" fontId="1" fillId="0" borderId="23" xfId="1" applyFill="1" applyBorder="1" applyAlignment="1" applyProtection="1">
      <alignment horizontal="center"/>
    </xf>
    <xf numFmtId="0" fontId="1" fillId="0" borderId="24" xfId="1" applyFill="1" applyBorder="1" applyProtection="1"/>
    <xf numFmtId="164" fontId="1" fillId="0" borderId="25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</xf>
    <xf numFmtId="164" fontId="1" fillId="0" borderId="27" xfId="1" applyNumberFormat="1" applyFont="1" applyFill="1" applyBorder="1" applyAlignment="1" applyProtection="1">
      <alignment horizontal="right"/>
    </xf>
    <xf numFmtId="164" fontId="1" fillId="0" borderId="28" xfId="1" applyNumberFormat="1" applyFont="1" applyBorder="1" applyProtection="1">
      <protection locked="0"/>
    </xf>
    <xf numFmtId="164" fontId="1" fillId="0" borderId="29" xfId="1" applyNumberFormat="1" applyFont="1" applyBorder="1" applyProtection="1">
      <protection locked="0"/>
    </xf>
    <xf numFmtId="164" fontId="1" fillId="0" borderId="30" xfId="1" applyNumberFormat="1" applyFont="1" applyFill="1" applyBorder="1" applyAlignment="1" applyProtection="1">
      <alignment horizontal="right"/>
    </xf>
    <xf numFmtId="164" fontId="1" fillId="0" borderId="31" xfId="1" applyNumberFormat="1" applyFont="1" applyFill="1" applyBorder="1" applyAlignment="1" applyProtection="1">
      <alignment horizontal="right"/>
      <protection locked="0"/>
    </xf>
    <xf numFmtId="0" fontId="1" fillId="0" borderId="32" xfId="1" applyFill="1" applyBorder="1" applyAlignment="1" applyProtection="1">
      <alignment horizontal="center"/>
    </xf>
    <xf numFmtId="0" fontId="1" fillId="5" borderId="33" xfId="1" applyFill="1" applyBorder="1" applyProtection="1"/>
    <xf numFmtId="164" fontId="1" fillId="6" borderId="26" xfId="1" applyNumberFormat="1" applyFont="1" applyFill="1" applyBorder="1" applyAlignment="1" applyProtection="1">
      <alignment horizontal="right"/>
      <protection locked="0"/>
    </xf>
    <xf numFmtId="164" fontId="1" fillId="0" borderId="32" xfId="1" applyNumberFormat="1" applyFont="1" applyBorder="1" applyProtection="1">
      <protection locked="0"/>
    </xf>
    <xf numFmtId="164" fontId="1" fillId="0" borderId="34" xfId="1" applyNumberFormat="1" applyFont="1" applyBorder="1" applyProtection="1">
      <protection locked="0"/>
    </xf>
    <xf numFmtId="164" fontId="1" fillId="0" borderId="33" xfId="1" applyNumberFormat="1" applyFont="1" applyFill="1" applyBorder="1" applyAlignment="1" applyProtection="1">
      <alignment horizontal="right"/>
    </xf>
    <xf numFmtId="164" fontId="1" fillId="0" borderId="35" xfId="1" applyNumberFormat="1" applyFont="1" applyFill="1" applyBorder="1" applyAlignment="1" applyProtection="1">
      <alignment horizontal="right"/>
      <protection locked="0"/>
    </xf>
    <xf numFmtId="0" fontId="5" fillId="7" borderId="33" xfId="1" applyFont="1" applyFill="1" applyBorder="1" applyProtection="1"/>
    <xf numFmtId="164" fontId="1" fillId="6" borderId="36" xfId="1" applyNumberFormat="1" applyFont="1" applyFill="1" applyBorder="1" applyAlignment="1" applyProtection="1">
      <alignment horizontal="right"/>
      <protection locked="0"/>
    </xf>
    <xf numFmtId="0" fontId="5" fillId="0" borderId="33" xfId="1" applyFont="1" applyFill="1" applyBorder="1" applyAlignment="1" applyProtection="1">
      <alignment horizontal="left"/>
    </xf>
    <xf numFmtId="0" fontId="5" fillId="0" borderId="33" xfId="1" applyFont="1" applyBorder="1" applyProtection="1"/>
    <xf numFmtId="164" fontId="1" fillId="0" borderId="26" xfId="1" applyNumberFormat="1" applyFont="1" applyBorder="1" applyAlignment="1" applyProtection="1">
      <alignment horizontal="right"/>
      <protection locked="0"/>
    </xf>
    <xf numFmtId="0" fontId="7" fillId="0" borderId="33" xfId="1" applyFont="1" applyBorder="1" applyProtection="1"/>
    <xf numFmtId="0" fontId="1" fillId="0" borderId="33" xfId="1" applyBorder="1" applyProtection="1"/>
    <xf numFmtId="164" fontId="1" fillId="0" borderId="36" xfId="1" applyNumberFormat="1" applyFont="1" applyBorder="1" applyAlignment="1" applyProtection="1">
      <alignment horizontal="right"/>
      <protection locked="0"/>
    </xf>
    <xf numFmtId="0" fontId="1" fillId="0" borderId="37" xfId="1" applyFill="1" applyBorder="1" applyAlignment="1" applyProtection="1">
      <alignment horizontal="center"/>
    </xf>
    <xf numFmtId="0" fontId="1" fillId="0" borderId="38" xfId="1" applyBorder="1" applyAlignment="1" applyProtection="1">
      <alignment horizontal="left" indent="5"/>
    </xf>
    <xf numFmtId="164" fontId="1" fillId="0" borderId="39" xfId="1" applyNumberFormat="1" applyFont="1" applyFill="1" applyBorder="1" applyAlignment="1" applyProtection="1">
      <alignment horizontal="right"/>
    </xf>
    <xf numFmtId="164" fontId="1" fillId="0" borderId="40" xfId="1" applyNumberFormat="1" applyFont="1" applyFill="1" applyBorder="1" applyAlignment="1" applyProtection="1">
      <alignment horizontal="right"/>
    </xf>
    <xf numFmtId="164" fontId="1" fillId="0" borderId="41" xfId="1" applyNumberFormat="1" applyFont="1" applyFill="1" applyBorder="1" applyAlignment="1" applyProtection="1">
      <alignment horizontal="right"/>
      <protection locked="0"/>
    </xf>
    <xf numFmtId="164" fontId="1" fillId="0" borderId="42" xfId="1" applyNumberFormat="1" applyFont="1" applyBorder="1" applyAlignment="1" applyProtection="1">
      <alignment horizontal="right"/>
      <protection locked="0"/>
    </xf>
    <xf numFmtId="0" fontId="2" fillId="0" borderId="15" xfId="1" applyFont="1" applyFill="1" applyBorder="1" applyAlignment="1" applyProtection="1">
      <alignment horizontal="center"/>
    </xf>
    <xf numFmtId="0" fontId="2" fillId="4" borderId="13" xfId="1" applyFont="1" applyFill="1" applyBorder="1" applyProtection="1"/>
    <xf numFmtId="164" fontId="2" fillId="4" borderId="11" xfId="1" applyNumberFormat="1" applyFont="1" applyFill="1" applyBorder="1" applyAlignment="1" applyProtection="1">
      <alignment horizontal="right"/>
    </xf>
    <xf numFmtId="164" fontId="2" fillId="4" borderId="12" xfId="1" applyNumberFormat="1" applyFont="1" applyFill="1" applyBorder="1" applyAlignment="1" applyProtection="1">
      <alignment horizontal="right"/>
    </xf>
    <xf numFmtId="164" fontId="2" fillId="4" borderId="39" xfId="1" applyNumberFormat="1" applyFont="1" applyFill="1" applyBorder="1" applyAlignment="1" applyProtection="1">
      <alignment horizontal="right"/>
    </xf>
    <xf numFmtId="164" fontId="2" fillId="4" borderId="18" xfId="1" applyNumberFormat="1" applyFont="1" applyFill="1" applyBorder="1" applyAlignment="1" applyProtection="1">
      <alignment horizontal="right"/>
    </xf>
    <xf numFmtId="0" fontId="1" fillId="7" borderId="12" xfId="1" applyFill="1" applyBorder="1" applyAlignment="1" applyProtection="1">
      <alignment horizontal="center"/>
    </xf>
    <xf numFmtId="0" fontId="2" fillId="7" borderId="15" xfId="1" applyFont="1" applyFill="1" applyBorder="1" applyProtection="1"/>
    <xf numFmtId="164" fontId="8" fillId="7" borderId="13" xfId="1" applyNumberFormat="1" applyFont="1" applyFill="1" applyBorder="1" applyAlignment="1" applyProtection="1">
      <alignment horizontal="center"/>
    </xf>
    <xf numFmtId="164" fontId="8" fillId="7" borderId="18" xfId="1" applyNumberFormat="1" applyFont="1" applyFill="1" applyBorder="1" applyAlignment="1" applyProtection="1">
      <alignment horizontal="center"/>
    </xf>
    <xf numFmtId="164" fontId="8" fillId="7" borderId="12" xfId="1" applyNumberFormat="1" applyFont="1" applyFill="1" applyBorder="1" applyAlignment="1" applyProtection="1">
      <alignment horizontal="center"/>
    </xf>
    <xf numFmtId="164" fontId="1" fillId="0" borderId="11" xfId="1" applyNumberFormat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164" fontId="1" fillId="0" borderId="18" xfId="1" applyNumberFormat="1" applyFont="1" applyBorder="1" applyAlignment="1" applyProtection="1">
      <alignment horizontal="center" vertical="center"/>
    </xf>
    <xf numFmtId="164" fontId="1" fillId="0" borderId="19" xfId="1" applyNumberFormat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164" fontId="1" fillId="0" borderId="20" xfId="1" applyNumberFormat="1" applyFont="1" applyBorder="1" applyAlignment="1" applyProtection="1">
      <alignment horizontal="center" vertical="center"/>
    </xf>
    <xf numFmtId="0" fontId="9" fillId="0" borderId="43" xfId="1" applyFont="1" applyFill="1" applyBorder="1" applyAlignment="1" applyProtection="1">
      <alignment horizontal="center" vertical="center"/>
    </xf>
    <xf numFmtId="164" fontId="1" fillId="0" borderId="22" xfId="1" applyNumberFormat="1" applyFont="1" applyBorder="1" applyAlignment="1" applyProtection="1">
      <alignment horizontal="center" vertical="center"/>
    </xf>
    <xf numFmtId="0" fontId="1" fillId="0" borderId="24" xfId="1" applyBorder="1" applyProtection="1"/>
    <xf numFmtId="164" fontId="1" fillId="0" borderId="44" xfId="1" applyNumberFormat="1" applyFont="1" applyBorder="1" applyProtection="1">
      <protection locked="0"/>
    </xf>
    <xf numFmtId="0" fontId="1" fillId="0" borderId="33" xfId="1" applyFill="1" applyBorder="1" applyProtection="1"/>
    <xf numFmtId="164" fontId="1" fillId="6" borderId="34" xfId="1" applyNumberFormat="1" applyFont="1" applyFill="1" applyBorder="1" applyProtection="1">
      <protection locked="0"/>
    </xf>
    <xf numFmtId="164" fontId="1" fillId="0" borderId="45" xfId="1" applyNumberFormat="1" applyFont="1" applyBorder="1" applyProtection="1">
      <protection locked="0"/>
    </xf>
    <xf numFmtId="164" fontId="1" fillId="6" borderId="45" xfId="1" applyNumberFormat="1" applyFont="1" applyFill="1" applyBorder="1" applyProtection="1">
      <protection locked="0"/>
    </xf>
    <xf numFmtId="0" fontId="5" fillId="0" borderId="33" xfId="1" applyFont="1" applyBorder="1" applyAlignment="1" applyProtection="1">
      <alignment horizontal="left" indent="5"/>
    </xf>
    <xf numFmtId="0" fontId="1" fillId="0" borderId="46" xfId="1" applyFill="1" applyBorder="1" applyAlignment="1" applyProtection="1">
      <alignment horizontal="center"/>
    </xf>
    <xf numFmtId="0" fontId="1" fillId="0" borderId="47" xfId="1" applyBorder="1" applyProtection="1"/>
    <xf numFmtId="164" fontId="1" fillId="0" borderId="48" xfId="1" applyNumberFormat="1" applyFont="1" applyBorder="1" applyProtection="1">
      <protection locked="0"/>
    </xf>
    <xf numFmtId="0" fontId="2" fillId="7" borderId="14" xfId="1" applyFont="1" applyFill="1" applyBorder="1" applyProtection="1"/>
    <xf numFmtId="164" fontId="2" fillId="7" borderId="17" xfId="1" applyNumberFormat="1" applyFont="1" applyFill="1" applyBorder="1" applyProtection="1"/>
    <xf numFmtId="164" fontId="2" fillId="7" borderId="15" xfId="1" applyNumberFormat="1" applyFont="1" applyFill="1" applyBorder="1" applyProtection="1"/>
    <xf numFmtId="164" fontId="2" fillId="7" borderId="14" xfId="1" applyNumberFormat="1" applyFont="1" applyFill="1" applyBorder="1" applyProtection="1"/>
    <xf numFmtId="164" fontId="2" fillId="7" borderId="19" xfId="1" applyNumberFormat="1" applyFont="1" applyFill="1" applyBorder="1" applyProtection="1"/>
    <xf numFmtId="164" fontId="2" fillId="7" borderId="22" xfId="1" applyNumberFormat="1" applyFont="1" applyFill="1" applyBorder="1" applyProtection="1"/>
    <xf numFmtId="0" fontId="6" fillId="0" borderId="49" xfId="1" applyFont="1" applyFill="1" applyBorder="1" applyAlignment="1" applyProtection="1">
      <alignment horizontal="center"/>
    </xf>
    <xf numFmtId="0" fontId="6" fillId="8" borderId="49" xfId="1" applyFont="1" applyFill="1" applyBorder="1" applyAlignment="1" applyProtection="1">
      <alignment horizontal="left"/>
    </xf>
    <xf numFmtId="165" fontId="10" fillId="9" borderId="49" xfId="1" applyNumberFormat="1" applyFont="1" applyFill="1" applyBorder="1" applyAlignment="1" applyProtection="1"/>
    <xf numFmtId="165" fontId="10" fillId="9" borderId="11" xfId="1" applyNumberFormat="1" applyFont="1" applyFill="1" applyBorder="1" applyAlignment="1" applyProtection="1"/>
    <xf numFmtId="165" fontId="10" fillId="9" borderId="12" xfId="1" applyNumberFormat="1" applyFont="1" applyFill="1" applyBorder="1" applyAlignment="1" applyProtection="1"/>
    <xf numFmtId="165" fontId="10" fillId="9" borderId="41" xfId="1" applyNumberFormat="1" applyFont="1" applyFill="1" applyBorder="1" applyAlignment="1" applyProtection="1"/>
    <xf numFmtId="0" fontId="11" fillId="0" borderId="14" xfId="1" applyFont="1" applyFill="1" applyBorder="1" applyAlignment="1" applyProtection="1">
      <alignment horizontal="center"/>
    </xf>
    <xf numFmtId="0" fontId="11" fillId="0" borderId="14" xfId="1" applyFont="1" applyBorder="1" applyProtection="1"/>
    <xf numFmtId="0" fontId="11" fillId="10" borderId="3" xfId="1" applyFont="1" applyFill="1" applyBorder="1" applyProtection="1"/>
    <xf numFmtId="164" fontId="12" fillId="10" borderId="5" xfId="1" applyNumberFormat="1" applyFont="1" applyFill="1" applyBorder="1" applyProtection="1"/>
    <xf numFmtId="165" fontId="11" fillId="11" borderId="15" xfId="1" applyNumberFormat="1" applyFont="1" applyFill="1" applyBorder="1" applyProtection="1"/>
    <xf numFmtId="164" fontId="12" fillId="10" borderId="4" xfId="1" applyNumberFormat="1" applyFont="1" applyFill="1" applyBorder="1" applyProtection="1"/>
    <xf numFmtId="165" fontId="11" fillId="11" borderId="14" xfId="1" applyNumberFormat="1" applyFont="1" applyFill="1" applyBorder="1" applyProtection="1"/>
    <xf numFmtId="0" fontId="11" fillId="10" borderId="6" xfId="1" applyFont="1" applyFill="1" applyBorder="1" applyProtection="1"/>
    <xf numFmtId="0" fontId="11" fillId="10" borderId="7" xfId="1" applyFont="1" applyFill="1" applyBorder="1" applyProtection="1"/>
    <xf numFmtId="0" fontId="1" fillId="2" borderId="0" xfId="1" applyFill="1" applyBorder="1" applyProtection="1"/>
    <xf numFmtId="0" fontId="1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164" fontId="2" fillId="2" borderId="0" xfId="1" applyNumberFormat="1" applyFont="1" applyFill="1" applyBorder="1" applyProtection="1"/>
    <xf numFmtId="0" fontId="1" fillId="2" borderId="0" xfId="1" applyFill="1" applyBorder="1"/>
    <xf numFmtId="0" fontId="1" fillId="0" borderId="0" xfId="1" applyFill="1" applyBorder="1"/>
    <xf numFmtId="0" fontId="1" fillId="2" borderId="0" xfId="1" applyFill="1" applyBorder="1" applyAlignment="1" applyProtection="1">
      <alignment horizontal="center"/>
    </xf>
    <xf numFmtId="0" fontId="2" fillId="12" borderId="12" xfId="1" applyFont="1" applyFill="1" applyBorder="1" applyAlignment="1" applyProtection="1">
      <alignment horizontal="left" vertical="center"/>
    </xf>
    <xf numFmtId="164" fontId="2" fillId="0" borderId="50" xfId="1" applyNumberFormat="1" applyFont="1" applyFill="1" applyBorder="1" applyProtection="1"/>
    <xf numFmtId="164" fontId="12" fillId="2" borderId="0" xfId="1" applyNumberFormat="1" applyFont="1" applyFill="1" applyBorder="1" applyAlignment="1" applyProtection="1">
      <alignment horizontal="right"/>
    </xf>
    <xf numFmtId="0" fontId="2" fillId="12" borderId="21" xfId="1" applyFont="1" applyFill="1" applyBorder="1" applyAlignment="1" applyProtection="1">
      <alignment horizontal="left" vertical="center"/>
    </xf>
    <xf numFmtId="164" fontId="2" fillId="0" borderId="51" xfId="1" applyNumberFormat="1" applyFont="1" applyFill="1" applyBorder="1" applyProtection="1"/>
    <xf numFmtId="164" fontId="2" fillId="2" borderId="0" xfId="1" applyNumberFormat="1" applyFont="1" applyFill="1" applyBorder="1" applyProtection="1">
      <protection locked="0"/>
    </xf>
    <xf numFmtId="164" fontId="13" fillId="10" borderId="6" xfId="1" applyNumberFormat="1" applyFont="1" applyFill="1" applyBorder="1" applyAlignment="1" applyProtection="1">
      <alignment horizontal="center" wrapText="1"/>
      <protection locked="0"/>
    </xf>
    <xf numFmtId="164" fontId="13" fillId="10" borderId="4" xfId="1" applyNumberFormat="1" applyFont="1" applyFill="1" applyBorder="1" applyAlignment="1" applyProtection="1">
      <alignment horizontal="center" wrapText="1"/>
    </xf>
    <xf numFmtId="164" fontId="13" fillId="2" borderId="0" xfId="1" applyNumberFormat="1" applyFont="1" applyFill="1" applyBorder="1" applyAlignment="1" applyProtection="1">
      <alignment horizontal="center" wrapText="1"/>
      <protection locked="0"/>
    </xf>
    <xf numFmtId="0" fontId="2" fillId="2" borderId="0" xfId="1" applyFont="1" applyFill="1" applyBorder="1" applyAlignment="1" applyProtection="1">
      <alignment horizontal="center"/>
    </xf>
    <xf numFmtId="0" fontId="2" fillId="12" borderId="19" xfId="1" applyFont="1" applyFill="1" applyBorder="1" applyAlignment="1" applyProtection="1">
      <alignment horizontal="left" vertical="center"/>
    </xf>
    <xf numFmtId="164" fontId="2" fillId="0" borderId="52" xfId="1" applyNumberFormat="1" applyFont="1" applyFill="1" applyBorder="1" applyProtection="1">
      <protection locked="0"/>
    </xf>
    <xf numFmtId="164" fontId="2" fillId="0" borderId="22" xfId="1" applyNumberFormat="1" applyFont="1" applyFill="1" applyBorder="1" applyProtection="1">
      <protection locked="0"/>
    </xf>
    <xf numFmtId="0" fontId="2" fillId="12" borderId="34" xfId="1" applyFont="1" applyFill="1" applyBorder="1" applyProtection="1"/>
    <xf numFmtId="164" fontId="2" fillId="12" borderId="3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0" fontId="2" fillId="0" borderId="34" xfId="1" applyFont="1" applyFill="1" applyBorder="1" applyProtection="1"/>
    <xf numFmtId="164" fontId="2" fillId="0" borderId="34" xfId="1" applyNumberFormat="1" applyFont="1" applyFill="1" applyBorder="1" applyProtection="1"/>
    <xf numFmtId="164" fontId="2" fillId="2" borderId="0" xfId="1" applyNumberFormat="1" applyFont="1" applyFill="1" applyBorder="1" applyAlignment="1" applyProtection="1">
      <alignment horizontal="right"/>
      <protection locked="0"/>
    </xf>
    <xf numFmtId="0" fontId="8" fillId="0" borderId="34" xfId="1" applyFont="1" applyFill="1" applyBorder="1" applyProtection="1"/>
    <xf numFmtId="164" fontId="2" fillId="0" borderId="34" xfId="1" applyNumberFormat="1" applyFont="1" applyFill="1" applyBorder="1" applyProtection="1">
      <protection locked="0"/>
    </xf>
    <xf numFmtId="0" fontId="2" fillId="12" borderId="53" xfId="1" applyFont="1" applyFill="1" applyBorder="1" applyAlignment="1" applyProtection="1">
      <alignment horizontal="left"/>
    </xf>
    <xf numFmtId="0" fontId="2" fillId="12" borderId="41" xfId="1" applyFont="1" applyFill="1" applyBorder="1" applyAlignment="1" applyProtection="1">
      <alignment horizontal="left"/>
    </xf>
    <xf numFmtId="164" fontId="2" fillId="0" borderId="41" xfId="1" applyNumberFormat="1" applyFont="1" applyFill="1" applyBorder="1" applyAlignment="1" applyProtection="1">
      <alignment horizontal="left"/>
      <protection locked="0"/>
    </xf>
    <xf numFmtId="0" fontId="1" fillId="0" borderId="41" xfId="1" applyFill="1" applyBorder="1"/>
    <xf numFmtId="0" fontId="1" fillId="0" borderId="54" xfId="1" applyFill="1" applyBorder="1"/>
    <xf numFmtId="0" fontId="1" fillId="0" borderId="55" xfId="1" applyFill="1" applyBorder="1"/>
    <xf numFmtId="0" fontId="1" fillId="0" borderId="56" xfId="1" applyFill="1" applyBorder="1"/>
    <xf numFmtId="0" fontId="2" fillId="0" borderId="55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5" xfId="2" applyFont="1" applyBorder="1" applyProtection="1"/>
    <xf numFmtId="0" fontId="1" fillId="0" borderId="0" xfId="1" applyBorder="1"/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5" xfId="2" applyFont="1" applyFill="1" applyBorder="1" applyProtection="1"/>
    <xf numFmtId="0" fontId="15" fillId="0" borderId="0" xfId="2" applyFont="1" applyFill="1" applyBorder="1" applyProtection="1"/>
    <xf numFmtId="0" fontId="15" fillId="0" borderId="0" xfId="1" applyFont="1" applyFill="1" applyBorder="1"/>
    <xf numFmtId="0" fontId="15" fillId="0" borderId="25" xfId="2" applyFont="1" applyBorder="1" applyProtection="1"/>
    <xf numFmtId="0" fontId="15" fillId="0" borderId="31" xfId="1" applyFont="1" applyFill="1" applyBorder="1"/>
    <xf numFmtId="0" fontId="2" fillId="0" borderId="31" xfId="1" applyFont="1" applyFill="1" applyBorder="1" applyAlignment="1" applyProtection="1">
      <alignment horizontal="left"/>
      <protection locked="0"/>
    </xf>
    <xf numFmtId="0" fontId="1" fillId="0" borderId="31" xfId="1" applyFill="1" applyBorder="1"/>
    <xf numFmtId="0" fontId="1" fillId="0" borderId="57" xfId="1" applyFill="1" applyBorder="1"/>
    <xf numFmtId="0" fontId="15" fillId="2" borderId="0" xfId="2" applyFont="1" applyFill="1" applyBorder="1" applyProtection="1"/>
    <xf numFmtId="0" fontId="15" fillId="2" borderId="0" xfId="1" applyFont="1" applyFill="1" applyBorder="1"/>
    <xf numFmtId="0" fontId="2" fillId="2" borderId="0" xfId="1" applyFont="1" applyFill="1" applyBorder="1" applyAlignment="1" applyProtection="1">
      <alignment horizontal="left"/>
      <protection locked="0"/>
    </xf>
    <xf numFmtId="0" fontId="2" fillId="2" borderId="0" xfId="1" applyFont="1" applyFill="1" applyBorder="1" applyAlignment="1" applyProtection="1">
      <alignment horizontal="left"/>
    </xf>
    <xf numFmtId="14" fontId="2" fillId="13" borderId="0" xfId="1" applyNumberFormat="1" applyFont="1" applyFill="1" applyBorder="1" applyAlignment="1" applyProtection="1">
      <alignment horizontal="left"/>
      <protection locked="0"/>
    </xf>
    <xf numFmtId="0" fontId="2" fillId="13" borderId="0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</xf>
    <xf numFmtId="0" fontId="2" fillId="13" borderId="0" xfId="1" applyFont="1" applyFill="1" applyBorder="1" applyAlignment="1" applyProtection="1">
      <alignment horizontal="left"/>
    </xf>
    <xf numFmtId="0" fontId="1" fillId="0" borderId="0" xfId="1"/>
    <xf numFmtId="10" fontId="1" fillId="0" borderId="0" xfId="1" applyNumberFormat="1" applyFont="1"/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&#345;edn&#283;dob&#253;%20v&#253;hled%20rozpo&#269;tu%20SMCH%20a%20Organizac&#237;\SVR%202023-2024%20-%20&#352;KOLY%20a%20PO\SV&#268;%20Dome&#269;ek%20-%20B+C)%20NR%202022%20+%20SVR%202023-24%20&#250;prava%2002.11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2"/>
      <sheetName val="SVR 2023-2024"/>
    </sheetNames>
    <sheetDataSet>
      <sheetData sheetId="0">
        <row r="4">
          <cell r="D4" t="str">
            <v>Středisko volného času Domeček Chomutov, příspěvková organizace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</row>
        <row r="6">
          <cell r="D6">
            <v>71294147</v>
          </cell>
        </row>
        <row r="8">
          <cell r="D8" t="str">
            <v>Jiráskova 4140, 430 03  Chomutov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</row>
        <row r="15">
          <cell r="G15">
            <v>1818.4</v>
          </cell>
          <cell r="H15">
            <v>117</v>
          </cell>
          <cell r="Y15">
            <v>2400</v>
          </cell>
          <cell r="Z15">
            <v>350</v>
          </cell>
        </row>
        <row r="16">
          <cell r="G16">
            <v>815</v>
          </cell>
          <cell r="H16"/>
          <cell r="J16">
            <v>1804.2</v>
          </cell>
          <cell r="K16"/>
          <cell r="Y16">
            <v>1310</v>
          </cell>
          <cell r="Z16"/>
        </row>
        <row r="17">
          <cell r="G17">
            <v>0</v>
          </cell>
          <cell r="H17"/>
          <cell r="J17">
            <v>253</v>
          </cell>
          <cell r="K17"/>
          <cell r="Y17">
            <v>186</v>
          </cell>
          <cell r="Z17"/>
        </row>
        <row r="18">
          <cell r="G18">
            <v>10526.174000000001</v>
          </cell>
          <cell r="H18"/>
          <cell r="Y18">
            <v>9000.9</v>
          </cell>
          <cell r="Z18"/>
        </row>
        <row r="19">
          <cell r="G19">
            <v>69.400000000000006</v>
          </cell>
          <cell r="H19"/>
          <cell r="K19"/>
          <cell r="Y19">
            <v>347.00200000000001</v>
          </cell>
          <cell r="Z19"/>
        </row>
        <row r="20">
          <cell r="G20">
            <v>930.2</v>
          </cell>
          <cell r="H20"/>
          <cell r="K20"/>
          <cell r="Y20">
            <v>30</v>
          </cell>
          <cell r="Z20"/>
        </row>
        <row r="21">
          <cell r="G21">
            <v>53.3</v>
          </cell>
          <cell r="Y21">
            <v>80</v>
          </cell>
          <cell r="Z21"/>
        </row>
        <row r="22">
          <cell r="G22">
            <v>0</v>
          </cell>
          <cell r="Y22">
            <v>0</v>
          </cell>
          <cell r="Z22"/>
        </row>
        <row r="23">
          <cell r="G23">
            <v>0</v>
          </cell>
          <cell r="H23"/>
          <cell r="J23"/>
          <cell r="K23"/>
          <cell r="Y23">
            <v>0</v>
          </cell>
          <cell r="Z23"/>
        </row>
        <row r="28">
          <cell r="G28">
            <v>163.43100000000001</v>
          </cell>
          <cell r="H28"/>
          <cell r="M28">
            <v>818</v>
          </cell>
          <cell r="N28">
            <v>245</v>
          </cell>
          <cell r="Y28">
            <v>250</v>
          </cell>
          <cell r="Z28">
            <v>300</v>
          </cell>
        </row>
        <row r="29">
          <cell r="G29">
            <v>900.61999999999989</v>
          </cell>
          <cell r="H29"/>
          <cell r="M29">
            <v>630.20000000000005</v>
          </cell>
          <cell r="N29"/>
          <cell r="Y29">
            <v>479</v>
          </cell>
          <cell r="Z29"/>
        </row>
        <row r="30">
          <cell r="G30">
            <v>690.40000000000009</v>
          </cell>
          <cell r="H30">
            <v>34.299999999999997</v>
          </cell>
          <cell r="M30">
            <v>695</v>
          </cell>
          <cell r="N30">
            <v>60</v>
          </cell>
          <cell r="Y30">
            <v>855</v>
          </cell>
          <cell r="Z30">
            <v>50</v>
          </cell>
        </row>
        <row r="31">
          <cell r="G31">
            <v>951.654</v>
          </cell>
          <cell r="H31"/>
          <cell r="M31">
            <v>1041</v>
          </cell>
          <cell r="N31"/>
          <cell r="Y31">
            <v>1124.7</v>
          </cell>
          <cell r="Z31"/>
        </row>
        <row r="32">
          <cell r="G32">
            <v>7431.4520000000011</v>
          </cell>
          <cell r="H32"/>
          <cell r="M32">
            <v>6984.2</v>
          </cell>
          <cell r="N32"/>
          <cell r="Y32">
            <v>6958.23</v>
          </cell>
          <cell r="Z32"/>
        </row>
        <row r="33">
          <cell r="G33">
            <v>6803.8140000000003</v>
          </cell>
          <cell r="H33"/>
          <cell r="M33">
            <v>6704.2</v>
          </cell>
          <cell r="N33"/>
          <cell r="Y33">
            <v>6678.2</v>
          </cell>
          <cell r="Z33"/>
        </row>
        <row r="34">
          <cell r="G34">
            <v>627.63800000000003</v>
          </cell>
          <cell r="H34"/>
          <cell r="M34">
            <v>280</v>
          </cell>
          <cell r="N34"/>
          <cell r="Y34">
            <v>280</v>
          </cell>
          <cell r="Z34"/>
        </row>
        <row r="35">
          <cell r="G35">
            <v>2397.4549999999999</v>
          </cell>
          <cell r="H35"/>
          <cell r="M35">
            <v>2354.9</v>
          </cell>
          <cell r="N35"/>
          <cell r="Y35">
            <v>2321.9</v>
          </cell>
          <cell r="Z35"/>
        </row>
        <row r="36">
          <cell r="G36">
            <v>0</v>
          </cell>
          <cell r="H36"/>
          <cell r="M36">
            <v>11</v>
          </cell>
          <cell r="N36"/>
          <cell r="Y36">
            <v>10</v>
          </cell>
          <cell r="Z36"/>
        </row>
        <row r="37">
          <cell r="G37">
            <v>256.82400000000001</v>
          </cell>
          <cell r="H37"/>
          <cell r="M37">
            <v>247</v>
          </cell>
          <cell r="N37"/>
          <cell r="Y37">
            <v>598.84799999999996</v>
          </cell>
          <cell r="Z37"/>
        </row>
        <row r="38">
          <cell r="G38">
            <v>1281.2929999999999</v>
          </cell>
          <cell r="H38"/>
          <cell r="M38">
            <v>821.5</v>
          </cell>
          <cell r="N38"/>
          <cell r="Y38">
            <v>756.30600000000004</v>
          </cell>
          <cell r="Z38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tabColor theme="5"/>
  </sheetPr>
  <dimension ref="A1:S264"/>
  <sheetViews>
    <sheetView showGridLines="0" tabSelected="1" zoomScale="80" zoomScaleNormal="80" zoomScaleSheetLayoutView="80" workbookViewId="0"/>
  </sheetViews>
  <sheetFormatPr defaultColWidth="0" defaultRowHeight="15" zeroHeight="1" x14ac:dyDescent="0.25"/>
  <cols>
    <col min="1" max="1" width="4.5703125" style="185" customWidth="1"/>
    <col min="2" max="2" width="9.140625" style="185" customWidth="1"/>
    <col min="3" max="3" width="65.7109375" style="185" customWidth="1"/>
    <col min="4" max="4" width="20.7109375" style="185" customWidth="1"/>
    <col min="5" max="6" width="14.28515625" style="185" customWidth="1"/>
    <col min="7" max="7" width="21.28515625" style="186" customWidth="1"/>
    <col min="8" max="9" width="14.28515625" style="185" customWidth="1"/>
    <col min="10" max="10" width="20.85546875" style="185" customWidth="1"/>
    <col min="11" max="12" width="14.28515625" style="185" customWidth="1"/>
    <col min="13" max="13" width="21.140625" style="185" customWidth="1"/>
    <col min="14" max="15" width="14.28515625" style="185" customWidth="1"/>
    <col min="16" max="16" width="21.42578125" style="185" customWidth="1"/>
    <col min="17" max="18" width="14.28515625" style="18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2022'!D4:U4</f>
        <v>Středisko volného času Domeček Chomutov, příspěvková organizace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2022'!D6</f>
        <v>71294147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2022'!D8:U8</f>
        <v>Jiráskova 4140, 430 03  Chomutov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2022'!G15</f>
        <v>1818.4</v>
      </c>
      <c r="E15" s="47">
        <f>'[1]NR 2022'!H15</f>
        <v>117</v>
      </c>
      <c r="F15" s="48">
        <f t="shared" ref="F15:F23" si="0">D15+E15</f>
        <v>1935.4</v>
      </c>
      <c r="G15" s="46">
        <v>2400</v>
      </c>
      <c r="H15" s="47">
        <v>300</v>
      </c>
      <c r="I15" s="49">
        <f t="shared" ref="I15:I23" si="1">G15+H15</f>
        <v>2700</v>
      </c>
      <c r="J15" s="50">
        <f>'[1]NR 2022'!Y15</f>
        <v>2400</v>
      </c>
      <c r="K15" s="51">
        <f>'[1]NR 2022'!Z15</f>
        <v>350</v>
      </c>
      <c r="L15" s="52">
        <f>J15+K15</f>
        <v>2750</v>
      </c>
      <c r="M15" s="53">
        <v>2400</v>
      </c>
      <c r="N15" s="47">
        <v>350</v>
      </c>
      <c r="O15" s="48">
        <f t="shared" ref="O15:O23" si="2">M15+N15</f>
        <v>2750</v>
      </c>
      <c r="P15" s="53">
        <v>2400</v>
      </c>
      <c r="Q15" s="47">
        <v>350</v>
      </c>
      <c r="R15" s="48">
        <f t="shared" ref="R15:R23" si="3">P15+Q15</f>
        <v>2750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2022'!G16</f>
        <v>815</v>
      </c>
      <c r="E16" s="56">
        <f>'[1]NR 2022'!H16</f>
        <v>0</v>
      </c>
      <c r="F16" s="48">
        <f t="shared" si="0"/>
        <v>815</v>
      </c>
      <c r="G16" s="46">
        <f>'[1]NR 2022'!J16</f>
        <v>1804.2</v>
      </c>
      <c r="H16" s="56">
        <f>'[1]NR 2022'!K16</f>
        <v>0</v>
      </c>
      <c r="I16" s="49">
        <f t="shared" si="1"/>
        <v>1804.2</v>
      </c>
      <c r="J16" s="57">
        <f>'[1]NR 2022'!Y16</f>
        <v>1310</v>
      </c>
      <c r="K16" s="58">
        <f>'[1]NR 2022'!Z16</f>
        <v>0</v>
      </c>
      <c r="L16" s="59">
        <f t="shared" ref="L16:L23" si="4">J16+K16</f>
        <v>1310</v>
      </c>
      <c r="M16" s="60">
        <v>1200</v>
      </c>
      <c r="N16" s="56">
        <v>0</v>
      </c>
      <c r="O16" s="48">
        <f t="shared" si="2"/>
        <v>1200</v>
      </c>
      <c r="P16" s="60">
        <v>1200</v>
      </c>
      <c r="Q16" s="56">
        <v>0</v>
      </c>
      <c r="R16" s="48">
        <f t="shared" si="3"/>
        <v>1200</v>
      </c>
      <c r="S16" s="3"/>
    </row>
    <row r="17" spans="1:19" x14ac:dyDescent="0.25">
      <c r="A17" s="1"/>
      <c r="B17" s="54" t="s">
        <v>21</v>
      </c>
      <c r="C17" s="61" t="s">
        <v>22</v>
      </c>
      <c r="D17" s="46">
        <f>'[1]NR 2022'!G17</f>
        <v>0</v>
      </c>
      <c r="E17" s="56">
        <f>'[1]NR 2022'!H17</f>
        <v>0</v>
      </c>
      <c r="F17" s="48">
        <f t="shared" si="0"/>
        <v>0</v>
      </c>
      <c r="G17" s="46">
        <f>'[1]NR 2022'!J17</f>
        <v>253</v>
      </c>
      <c r="H17" s="56">
        <f>'[1]NR 2022'!K17</f>
        <v>0</v>
      </c>
      <c r="I17" s="49">
        <f t="shared" si="1"/>
        <v>253</v>
      </c>
      <c r="J17" s="57">
        <f>'[1]NR 2022'!Y17</f>
        <v>186</v>
      </c>
      <c r="K17" s="58">
        <f>'[1]NR 2022'!Z17</f>
        <v>0</v>
      </c>
      <c r="L17" s="59">
        <f t="shared" si="4"/>
        <v>186</v>
      </c>
      <c r="M17" s="60">
        <v>0</v>
      </c>
      <c r="N17" s="62">
        <v>0</v>
      </c>
      <c r="O17" s="48">
        <f t="shared" si="2"/>
        <v>0</v>
      </c>
      <c r="P17" s="60">
        <v>0</v>
      </c>
      <c r="Q17" s="62">
        <v>0</v>
      </c>
      <c r="R17" s="48">
        <f t="shared" si="3"/>
        <v>0</v>
      </c>
      <c r="S17" s="3"/>
    </row>
    <row r="18" spans="1:19" x14ac:dyDescent="0.25">
      <c r="A18" s="1"/>
      <c r="B18" s="54" t="s">
        <v>23</v>
      </c>
      <c r="C18" s="63" t="s">
        <v>24</v>
      </c>
      <c r="D18" s="46">
        <f>'[1]NR 2022'!G18</f>
        <v>10526.174000000001</v>
      </c>
      <c r="E18" s="47">
        <f>'[1]NR 2022'!H18</f>
        <v>0</v>
      </c>
      <c r="F18" s="48">
        <f t="shared" si="0"/>
        <v>10526.174000000001</v>
      </c>
      <c r="G18" s="46">
        <v>9000.9</v>
      </c>
      <c r="H18" s="47">
        <v>0</v>
      </c>
      <c r="I18" s="49">
        <f t="shared" si="1"/>
        <v>9000.9</v>
      </c>
      <c r="J18" s="57">
        <f>'[1]NR 2022'!Y18</f>
        <v>9000.9</v>
      </c>
      <c r="K18" s="58">
        <f>'[1]NR 2022'!Z18</f>
        <v>0</v>
      </c>
      <c r="L18" s="59">
        <f t="shared" si="4"/>
        <v>9000.9</v>
      </c>
      <c r="M18" s="60">
        <v>9000.9</v>
      </c>
      <c r="N18" s="47">
        <v>0</v>
      </c>
      <c r="O18" s="48">
        <f t="shared" si="2"/>
        <v>9000.9</v>
      </c>
      <c r="P18" s="60">
        <v>9000.9</v>
      </c>
      <c r="Q18" s="47">
        <v>0</v>
      </c>
      <c r="R18" s="48">
        <f t="shared" si="3"/>
        <v>9000.9</v>
      </c>
      <c r="S18" s="3"/>
    </row>
    <row r="19" spans="1:19" x14ac:dyDescent="0.25">
      <c r="A19" s="1"/>
      <c r="B19" s="54" t="s">
        <v>25</v>
      </c>
      <c r="C19" s="64" t="s">
        <v>26</v>
      </c>
      <c r="D19" s="46">
        <f>'[1]NR 2022'!G19</f>
        <v>69.400000000000006</v>
      </c>
      <c r="E19" s="47">
        <f>'[1]NR 2022'!H19</f>
        <v>0</v>
      </c>
      <c r="F19" s="48">
        <f t="shared" si="0"/>
        <v>69.400000000000006</v>
      </c>
      <c r="G19" s="46">
        <v>34.700000000000003</v>
      </c>
      <c r="H19" s="47">
        <f>'[1]NR 2022'!K19</f>
        <v>0</v>
      </c>
      <c r="I19" s="49">
        <f t="shared" si="1"/>
        <v>34.700000000000003</v>
      </c>
      <c r="J19" s="57">
        <f>'[1]NR 2022'!Y19</f>
        <v>347.00200000000001</v>
      </c>
      <c r="K19" s="58">
        <f>'[1]NR 2022'!Z19</f>
        <v>0</v>
      </c>
      <c r="L19" s="59">
        <f t="shared" si="4"/>
        <v>347.00200000000001</v>
      </c>
      <c r="M19" s="60">
        <v>347</v>
      </c>
      <c r="N19" s="65">
        <v>0</v>
      </c>
      <c r="O19" s="48">
        <f t="shared" si="2"/>
        <v>347</v>
      </c>
      <c r="P19" s="60">
        <v>347</v>
      </c>
      <c r="Q19" s="65">
        <v>0</v>
      </c>
      <c r="R19" s="48">
        <f t="shared" si="3"/>
        <v>347</v>
      </c>
      <c r="S19" s="3"/>
    </row>
    <row r="20" spans="1:19" x14ac:dyDescent="0.25">
      <c r="A20" s="1"/>
      <c r="B20" s="54" t="s">
        <v>27</v>
      </c>
      <c r="C20" s="66" t="s">
        <v>28</v>
      </c>
      <c r="D20" s="46">
        <f>'[1]NR 2022'!G20</f>
        <v>930.2</v>
      </c>
      <c r="E20" s="47">
        <f>'[1]NR 2022'!H20</f>
        <v>0</v>
      </c>
      <c r="F20" s="48">
        <f t="shared" si="0"/>
        <v>930.2</v>
      </c>
      <c r="G20" s="46">
        <v>30</v>
      </c>
      <c r="H20" s="47">
        <f>'[1]NR 2022'!K20</f>
        <v>0</v>
      </c>
      <c r="I20" s="49">
        <f t="shared" si="1"/>
        <v>30</v>
      </c>
      <c r="J20" s="57">
        <f>'[1]NR 2022'!Y20</f>
        <v>30</v>
      </c>
      <c r="K20" s="58">
        <f>'[1]NR 2022'!Z20</f>
        <v>0</v>
      </c>
      <c r="L20" s="59">
        <f t="shared" si="4"/>
        <v>30</v>
      </c>
      <c r="M20" s="60">
        <v>30</v>
      </c>
      <c r="N20" s="65">
        <v>0</v>
      </c>
      <c r="O20" s="48">
        <f t="shared" si="2"/>
        <v>30</v>
      </c>
      <c r="P20" s="60">
        <v>30</v>
      </c>
      <c r="Q20" s="65">
        <v>0</v>
      </c>
      <c r="R20" s="48">
        <f t="shared" si="3"/>
        <v>30</v>
      </c>
      <c r="S20" s="3"/>
    </row>
    <row r="21" spans="1:19" x14ac:dyDescent="0.25">
      <c r="A21" s="1"/>
      <c r="B21" s="54" t="s">
        <v>29</v>
      </c>
      <c r="C21" s="67" t="s">
        <v>30</v>
      </c>
      <c r="D21" s="46">
        <f>'[1]NR 2022'!G21</f>
        <v>53.3</v>
      </c>
      <c r="E21" s="47">
        <v>5</v>
      </c>
      <c r="F21" s="48">
        <f t="shared" si="0"/>
        <v>58.3</v>
      </c>
      <c r="G21" s="46">
        <v>80</v>
      </c>
      <c r="H21" s="47">
        <v>5</v>
      </c>
      <c r="I21" s="49">
        <f t="shared" si="1"/>
        <v>85</v>
      </c>
      <c r="J21" s="57">
        <f>'[1]NR 2022'!Y21</f>
        <v>80</v>
      </c>
      <c r="K21" s="58">
        <f>'[1]NR 2022'!Z21</f>
        <v>0</v>
      </c>
      <c r="L21" s="59">
        <f t="shared" si="4"/>
        <v>80</v>
      </c>
      <c r="M21" s="60">
        <v>80</v>
      </c>
      <c r="N21" s="68">
        <v>0</v>
      </c>
      <c r="O21" s="48">
        <f t="shared" si="2"/>
        <v>80</v>
      </c>
      <c r="P21" s="60">
        <v>80</v>
      </c>
      <c r="Q21" s="68">
        <v>0</v>
      </c>
      <c r="R21" s="48">
        <f t="shared" si="3"/>
        <v>80</v>
      </c>
      <c r="S21" s="3"/>
    </row>
    <row r="22" spans="1:19" x14ac:dyDescent="0.25">
      <c r="A22" s="1"/>
      <c r="B22" s="54" t="s">
        <v>31</v>
      </c>
      <c r="C22" s="67" t="s">
        <v>32</v>
      </c>
      <c r="D22" s="46">
        <f>'[1]NR 2022'!G22</f>
        <v>0</v>
      </c>
      <c r="E22" s="47">
        <v>0</v>
      </c>
      <c r="F22" s="48">
        <f t="shared" si="0"/>
        <v>0</v>
      </c>
      <c r="G22" s="46">
        <v>0</v>
      </c>
      <c r="H22" s="47">
        <v>0</v>
      </c>
      <c r="I22" s="49">
        <f t="shared" si="1"/>
        <v>0</v>
      </c>
      <c r="J22" s="57">
        <f>'[1]NR 2022'!Y22</f>
        <v>0</v>
      </c>
      <c r="K22" s="58">
        <f>'[1]NR 2022'!Z22</f>
        <v>0</v>
      </c>
      <c r="L22" s="59">
        <f t="shared" si="4"/>
        <v>0</v>
      </c>
      <c r="M22" s="60">
        <v>0</v>
      </c>
      <c r="N22" s="68">
        <v>0</v>
      </c>
      <c r="O22" s="48">
        <f t="shared" si="2"/>
        <v>0</v>
      </c>
      <c r="P22" s="60">
        <v>0</v>
      </c>
      <c r="Q22" s="68">
        <v>0</v>
      </c>
      <c r="R22" s="48">
        <f t="shared" si="3"/>
        <v>0</v>
      </c>
      <c r="S22" s="3"/>
    </row>
    <row r="23" spans="1:19" ht="15.75" thickBot="1" x14ac:dyDescent="0.3">
      <c r="A23" s="1"/>
      <c r="B23" s="69" t="s">
        <v>33</v>
      </c>
      <c r="C23" s="70" t="s">
        <v>34</v>
      </c>
      <c r="D23" s="46">
        <f>'[1]NR 2022'!G23</f>
        <v>0</v>
      </c>
      <c r="E23" s="47">
        <f>'[1]NR 2022'!H23</f>
        <v>0</v>
      </c>
      <c r="F23" s="71">
        <f t="shared" si="0"/>
        <v>0</v>
      </c>
      <c r="G23" s="46">
        <f>'[1]NR 2022'!J23</f>
        <v>0</v>
      </c>
      <c r="H23" s="47">
        <f>'[1]NR 2022'!K23</f>
        <v>0</v>
      </c>
      <c r="I23" s="72">
        <f t="shared" si="1"/>
        <v>0</v>
      </c>
      <c r="J23" s="57">
        <f>'[1]NR 2022'!Y23</f>
        <v>0</v>
      </c>
      <c r="K23" s="58">
        <f>'[1]NR 2022'!Z23</f>
        <v>0</v>
      </c>
      <c r="L23" s="59">
        <f t="shared" si="4"/>
        <v>0</v>
      </c>
      <c r="M23" s="73">
        <v>0</v>
      </c>
      <c r="N23" s="74">
        <v>0</v>
      </c>
      <c r="O23" s="71">
        <f t="shared" si="2"/>
        <v>0</v>
      </c>
      <c r="P23" s="73">
        <v>0</v>
      </c>
      <c r="Q23" s="74">
        <v>0</v>
      </c>
      <c r="R23" s="71">
        <f t="shared" si="3"/>
        <v>0</v>
      </c>
      <c r="S23" s="3"/>
    </row>
    <row r="24" spans="1:19" ht="15.75" thickBot="1" x14ac:dyDescent="0.3">
      <c r="A24" s="1"/>
      <c r="B24" s="75" t="s">
        <v>35</v>
      </c>
      <c r="C24" s="76" t="s">
        <v>36</v>
      </c>
      <c r="D24" s="77">
        <f t="shared" ref="D24:R24" si="5">SUM(D15:D21)</f>
        <v>14212.474</v>
      </c>
      <c r="E24" s="77">
        <f>SUM(E15:E23)</f>
        <v>122</v>
      </c>
      <c r="F24" s="77">
        <f t="shared" si="5"/>
        <v>14334.474</v>
      </c>
      <c r="G24" s="77">
        <f t="shared" si="5"/>
        <v>13602.8</v>
      </c>
      <c r="H24" s="77">
        <f t="shared" si="5"/>
        <v>305</v>
      </c>
      <c r="I24" s="78">
        <f t="shared" si="5"/>
        <v>13907.8</v>
      </c>
      <c r="J24" s="79">
        <f>SUM(J15:J21)</f>
        <v>13353.902</v>
      </c>
      <c r="K24" s="79">
        <f t="shared" si="5"/>
        <v>350</v>
      </c>
      <c r="L24" s="79">
        <f t="shared" si="5"/>
        <v>13703.902</v>
      </c>
      <c r="M24" s="80">
        <f>SUM(M15:M23)</f>
        <v>13057.9</v>
      </c>
      <c r="N24" s="77">
        <f>SUM(N15:N23)</f>
        <v>350</v>
      </c>
      <c r="O24" s="77">
        <f t="shared" si="5"/>
        <v>13407.9</v>
      </c>
      <c r="P24" s="77">
        <f t="shared" si="5"/>
        <v>13057.9</v>
      </c>
      <c r="Q24" s="77">
        <f t="shared" si="5"/>
        <v>350</v>
      </c>
      <c r="R24" s="77">
        <f t="shared" si="5"/>
        <v>13407.9</v>
      </c>
      <c r="S24" s="3"/>
    </row>
    <row r="25" spans="1:19" ht="15.75" customHeight="1" thickBot="1" x14ac:dyDescent="0.3">
      <c r="A25" s="1"/>
      <c r="B25" s="81"/>
      <c r="C25" s="82" t="s">
        <v>37</v>
      </c>
      <c r="D25" s="83"/>
      <c r="E25" s="83"/>
      <c r="F25" s="84"/>
      <c r="G25" s="83"/>
      <c r="H25" s="83"/>
      <c r="I25" s="83"/>
      <c r="J25" s="85"/>
      <c r="K25" s="83"/>
      <c r="L25" s="84"/>
      <c r="M25" s="83"/>
      <c r="N25" s="83"/>
      <c r="O25" s="84"/>
      <c r="P25" s="83"/>
      <c r="Q25" s="83"/>
      <c r="R25" s="84"/>
      <c r="S25" s="3"/>
    </row>
    <row r="26" spans="1:19" x14ac:dyDescent="0.25">
      <c r="A26" s="1"/>
      <c r="B26" s="28" t="s">
        <v>4</v>
      </c>
      <c r="C26" s="29" t="s">
        <v>5</v>
      </c>
      <c r="D26" s="86" t="s">
        <v>38</v>
      </c>
      <c r="E26" s="87" t="s">
        <v>39</v>
      </c>
      <c r="F26" s="88" t="s">
        <v>40</v>
      </c>
      <c r="G26" s="89" t="s">
        <v>38</v>
      </c>
      <c r="H26" s="87" t="s">
        <v>39</v>
      </c>
      <c r="I26" s="90" t="s">
        <v>40</v>
      </c>
      <c r="J26" s="86" t="s">
        <v>38</v>
      </c>
      <c r="K26" s="87" t="s">
        <v>39</v>
      </c>
      <c r="L26" s="88" t="s">
        <v>40</v>
      </c>
      <c r="M26" s="91" t="s">
        <v>38</v>
      </c>
      <c r="N26" s="87" t="s">
        <v>39</v>
      </c>
      <c r="O26" s="88" t="s">
        <v>40</v>
      </c>
      <c r="P26" s="89" t="s">
        <v>38</v>
      </c>
      <c r="Q26" s="87" t="s">
        <v>39</v>
      </c>
      <c r="R26" s="88" t="s">
        <v>40</v>
      </c>
      <c r="S26" s="3"/>
    </row>
    <row r="27" spans="1:19" ht="15.75" thickBot="1" x14ac:dyDescent="0.3">
      <c r="A27" s="1"/>
      <c r="B27" s="36"/>
      <c r="C27" s="37"/>
      <c r="D27" s="92"/>
      <c r="E27" s="93"/>
      <c r="F27" s="94"/>
      <c r="G27" s="95"/>
      <c r="H27" s="93"/>
      <c r="I27" s="96"/>
      <c r="J27" s="92"/>
      <c r="K27" s="93"/>
      <c r="L27" s="94"/>
      <c r="M27" s="97"/>
      <c r="N27" s="93"/>
      <c r="O27" s="94"/>
      <c r="P27" s="95"/>
      <c r="Q27" s="93"/>
      <c r="R27" s="94"/>
      <c r="S27" s="3"/>
    </row>
    <row r="28" spans="1:19" x14ac:dyDescent="0.25">
      <c r="A28" s="1"/>
      <c r="B28" s="44" t="s">
        <v>41</v>
      </c>
      <c r="C28" s="98" t="s">
        <v>42</v>
      </c>
      <c r="D28" s="46">
        <f>'[1]NR 2022'!G28</f>
        <v>163.43100000000001</v>
      </c>
      <c r="E28" s="47">
        <f>'[1]NR 2022'!H28</f>
        <v>0</v>
      </c>
      <c r="F28" s="48">
        <f t="shared" ref="F28:F38" si="6">D28+E28</f>
        <v>163.43100000000001</v>
      </c>
      <c r="G28" s="46">
        <f>'[1]NR 2022'!M28</f>
        <v>818</v>
      </c>
      <c r="H28" s="47">
        <f>'[1]NR 2022'!N28</f>
        <v>245</v>
      </c>
      <c r="I28" s="49">
        <f t="shared" ref="I28:I38" si="7">G28+H28</f>
        <v>1063</v>
      </c>
      <c r="J28" s="50">
        <f>'[1]NR 2022'!Y28</f>
        <v>250</v>
      </c>
      <c r="K28" s="51">
        <f>'[1]NR 2022'!Z28</f>
        <v>300</v>
      </c>
      <c r="L28" s="52">
        <f t="shared" ref="L28:L38" si="8">J28+K28</f>
        <v>550</v>
      </c>
      <c r="M28" s="99">
        <v>250</v>
      </c>
      <c r="N28" s="99">
        <v>300</v>
      </c>
      <c r="O28" s="48">
        <f t="shared" ref="O28:O38" si="9">M28+N28</f>
        <v>550</v>
      </c>
      <c r="P28" s="99">
        <v>250</v>
      </c>
      <c r="Q28" s="99">
        <v>300</v>
      </c>
      <c r="R28" s="48">
        <f t="shared" ref="R28:R38" si="10">P28+Q28</f>
        <v>550</v>
      </c>
      <c r="S28" s="3"/>
    </row>
    <row r="29" spans="1:19" x14ac:dyDescent="0.25">
      <c r="A29" s="1"/>
      <c r="B29" s="54" t="s">
        <v>43</v>
      </c>
      <c r="C29" s="100" t="s">
        <v>44</v>
      </c>
      <c r="D29" s="46">
        <f>'[1]NR 2022'!G29</f>
        <v>900.61999999999989</v>
      </c>
      <c r="E29" s="56">
        <f>'[1]NR 2022'!H29</f>
        <v>0</v>
      </c>
      <c r="F29" s="48">
        <f t="shared" si="6"/>
        <v>900.61999999999989</v>
      </c>
      <c r="G29" s="46">
        <f>'[1]NR 2022'!M29</f>
        <v>630.20000000000005</v>
      </c>
      <c r="H29" s="56">
        <f>'[1]NR 2022'!N29</f>
        <v>0</v>
      </c>
      <c r="I29" s="49">
        <f t="shared" si="7"/>
        <v>630.20000000000005</v>
      </c>
      <c r="J29" s="57">
        <f>'[1]NR 2022'!Y29</f>
        <v>479</v>
      </c>
      <c r="K29" s="101">
        <f>'[1]NR 2022'!Z29</f>
        <v>0</v>
      </c>
      <c r="L29" s="59">
        <f t="shared" si="8"/>
        <v>479</v>
      </c>
      <c r="M29" s="102">
        <v>450</v>
      </c>
      <c r="N29" s="103">
        <v>0</v>
      </c>
      <c r="O29" s="48">
        <f t="shared" si="9"/>
        <v>450</v>
      </c>
      <c r="P29" s="102">
        <v>450</v>
      </c>
      <c r="Q29" s="103">
        <v>0</v>
      </c>
      <c r="R29" s="48">
        <f t="shared" si="10"/>
        <v>450</v>
      </c>
      <c r="S29" s="3"/>
    </row>
    <row r="30" spans="1:19" x14ac:dyDescent="0.25">
      <c r="A30" s="1"/>
      <c r="B30" s="54" t="s">
        <v>45</v>
      </c>
      <c r="C30" s="67" t="s">
        <v>46</v>
      </c>
      <c r="D30" s="46">
        <f>'[1]NR 2022'!G30</f>
        <v>690.40000000000009</v>
      </c>
      <c r="E30" s="56">
        <f>'[1]NR 2022'!H30</f>
        <v>34.299999999999997</v>
      </c>
      <c r="F30" s="48">
        <f t="shared" si="6"/>
        <v>724.7</v>
      </c>
      <c r="G30" s="46">
        <f>'[1]NR 2022'!M30</f>
        <v>695</v>
      </c>
      <c r="H30" s="56">
        <f>'[1]NR 2022'!N30</f>
        <v>60</v>
      </c>
      <c r="I30" s="49">
        <f t="shared" si="7"/>
        <v>755</v>
      </c>
      <c r="J30" s="57">
        <f>'[1]NR 2022'!Y30</f>
        <v>855</v>
      </c>
      <c r="K30" s="101">
        <f>'[1]NR 2022'!Z30</f>
        <v>50</v>
      </c>
      <c r="L30" s="59">
        <f t="shared" si="8"/>
        <v>905</v>
      </c>
      <c r="M30" s="102">
        <v>745</v>
      </c>
      <c r="N30" s="103">
        <v>50</v>
      </c>
      <c r="O30" s="48">
        <f t="shared" si="9"/>
        <v>795</v>
      </c>
      <c r="P30" s="102">
        <v>745</v>
      </c>
      <c r="Q30" s="103">
        <v>50</v>
      </c>
      <c r="R30" s="48">
        <f t="shared" si="10"/>
        <v>795</v>
      </c>
      <c r="S30" s="3"/>
    </row>
    <row r="31" spans="1:19" x14ac:dyDescent="0.25">
      <c r="A31" s="1"/>
      <c r="B31" s="54" t="s">
        <v>47</v>
      </c>
      <c r="C31" s="67" t="s">
        <v>48</v>
      </c>
      <c r="D31" s="46">
        <f>'[1]NR 2022'!G31</f>
        <v>951.654</v>
      </c>
      <c r="E31" s="47">
        <f>'[1]NR 2022'!H31</f>
        <v>0</v>
      </c>
      <c r="F31" s="48">
        <f t="shared" si="6"/>
        <v>951.654</v>
      </c>
      <c r="G31" s="46">
        <f>'[1]NR 2022'!M31</f>
        <v>1041</v>
      </c>
      <c r="H31" s="47">
        <f>'[1]NR 2022'!N31</f>
        <v>0</v>
      </c>
      <c r="I31" s="49">
        <f t="shared" si="7"/>
        <v>1041</v>
      </c>
      <c r="J31" s="57">
        <f>'[1]NR 2022'!Y31</f>
        <v>1124.7</v>
      </c>
      <c r="K31" s="58">
        <f>'[1]NR 2022'!Z31</f>
        <v>0</v>
      </c>
      <c r="L31" s="59">
        <f t="shared" si="8"/>
        <v>1124.7</v>
      </c>
      <c r="M31" s="102">
        <v>1104.7</v>
      </c>
      <c r="N31" s="102">
        <v>0</v>
      </c>
      <c r="O31" s="48">
        <f t="shared" si="9"/>
        <v>1104.7</v>
      </c>
      <c r="P31" s="102">
        <v>1104.7</v>
      </c>
      <c r="Q31" s="102">
        <v>0</v>
      </c>
      <c r="R31" s="48">
        <f t="shared" si="10"/>
        <v>1104.7</v>
      </c>
      <c r="S31" s="3"/>
    </row>
    <row r="32" spans="1:19" x14ac:dyDescent="0.25">
      <c r="A32" s="1"/>
      <c r="B32" s="54" t="s">
        <v>49</v>
      </c>
      <c r="C32" s="67" t="s">
        <v>50</v>
      </c>
      <c r="D32" s="46">
        <f>'[1]NR 2022'!G32</f>
        <v>7431.4520000000011</v>
      </c>
      <c r="E32" s="47">
        <f>'[1]NR 2022'!H32</f>
        <v>0</v>
      </c>
      <c r="F32" s="48">
        <f t="shared" si="6"/>
        <v>7431.4520000000011</v>
      </c>
      <c r="G32" s="46">
        <f>'[1]NR 2022'!M32</f>
        <v>6984.2</v>
      </c>
      <c r="H32" s="47">
        <f>'[1]NR 2022'!N32</f>
        <v>0</v>
      </c>
      <c r="I32" s="49">
        <f t="shared" si="7"/>
        <v>6984.2</v>
      </c>
      <c r="J32" s="57">
        <f>'[1]NR 2022'!Y32</f>
        <v>6958.23</v>
      </c>
      <c r="K32" s="58">
        <f>'[1]NR 2022'!Z32</f>
        <v>0</v>
      </c>
      <c r="L32" s="59">
        <f t="shared" si="8"/>
        <v>6958.23</v>
      </c>
      <c r="M32" s="102">
        <v>6856.2</v>
      </c>
      <c r="N32" s="102">
        <v>0</v>
      </c>
      <c r="O32" s="48">
        <f t="shared" si="9"/>
        <v>6856.2</v>
      </c>
      <c r="P32" s="102">
        <v>6856.2</v>
      </c>
      <c r="Q32" s="102">
        <v>0</v>
      </c>
      <c r="R32" s="48">
        <f t="shared" si="10"/>
        <v>6856.2</v>
      </c>
      <c r="S32" s="3"/>
    </row>
    <row r="33" spans="1:19" x14ac:dyDescent="0.25">
      <c r="A33" s="1"/>
      <c r="B33" s="54" t="s">
        <v>51</v>
      </c>
      <c r="C33" s="64" t="s">
        <v>52</v>
      </c>
      <c r="D33" s="46">
        <f>'[1]NR 2022'!G33</f>
        <v>6803.8140000000003</v>
      </c>
      <c r="E33" s="47">
        <f>'[1]NR 2022'!H33</f>
        <v>0</v>
      </c>
      <c r="F33" s="48">
        <f t="shared" si="6"/>
        <v>6803.8140000000003</v>
      </c>
      <c r="G33" s="46">
        <f>'[1]NR 2022'!M33</f>
        <v>6704.2</v>
      </c>
      <c r="H33" s="47">
        <f>'[1]NR 2022'!N33</f>
        <v>0</v>
      </c>
      <c r="I33" s="49">
        <f t="shared" si="7"/>
        <v>6704.2</v>
      </c>
      <c r="J33" s="57">
        <f>'[1]NR 2022'!Y33</f>
        <v>6678.2</v>
      </c>
      <c r="K33" s="58">
        <f>'[1]NR 2022'!Z33</f>
        <v>0</v>
      </c>
      <c r="L33" s="59">
        <f t="shared" si="8"/>
        <v>6678.2</v>
      </c>
      <c r="M33" s="102">
        <v>6576.2</v>
      </c>
      <c r="N33" s="102">
        <v>0</v>
      </c>
      <c r="O33" s="48">
        <f t="shared" si="9"/>
        <v>6576.2</v>
      </c>
      <c r="P33" s="102">
        <v>6576.2</v>
      </c>
      <c r="Q33" s="102">
        <v>0</v>
      </c>
      <c r="R33" s="48">
        <f t="shared" si="10"/>
        <v>6576.2</v>
      </c>
      <c r="S33" s="3"/>
    </row>
    <row r="34" spans="1:19" x14ac:dyDescent="0.25">
      <c r="A34" s="1"/>
      <c r="B34" s="54" t="s">
        <v>53</v>
      </c>
      <c r="C34" s="104" t="s">
        <v>54</v>
      </c>
      <c r="D34" s="46">
        <f>'[1]NR 2022'!G34</f>
        <v>627.63800000000003</v>
      </c>
      <c r="E34" s="47">
        <f>'[1]NR 2022'!H34</f>
        <v>0</v>
      </c>
      <c r="F34" s="48">
        <f t="shared" si="6"/>
        <v>627.63800000000003</v>
      </c>
      <c r="G34" s="46">
        <f>'[1]NR 2022'!M34</f>
        <v>280</v>
      </c>
      <c r="H34" s="47">
        <f>'[1]NR 2022'!N34</f>
        <v>0</v>
      </c>
      <c r="I34" s="49">
        <f t="shared" si="7"/>
        <v>280</v>
      </c>
      <c r="J34" s="57">
        <f>'[1]NR 2022'!Y34</f>
        <v>280</v>
      </c>
      <c r="K34" s="58">
        <f>'[1]NR 2022'!Z34</f>
        <v>0</v>
      </c>
      <c r="L34" s="59">
        <f t="shared" si="8"/>
        <v>280</v>
      </c>
      <c r="M34" s="102">
        <v>280</v>
      </c>
      <c r="N34" s="102">
        <v>0</v>
      </c>
      <c r="O34" s="48">
        <f t="shared" si="9"/>
        <v>280</v>
      </c>
      <c r="P34" s="102">
        <v>280</v>
      </c>
      <c r="Q34" s="102">
        <v>0</v>
      </c>
      <c r="R34" s="48">
        <f t="shared" si="10"/>
        <v>280</v>
      </c>
      <c r="S34" s="3"/>
    </row>
    <row r="35" spans="1:19" x14ac:dyDescent="0.25">
      <c r="A35" s="1"/>
      <c r="B35" s="54" t="s">
        <v>55</v>
      </c>
      <c r="C35" s="67" t="s">
        <v>56</v>
      </c>
      <c r="D35" s="46">
        <f>'[1]NR 2022'!G35</f>
        <v>2397.4549999999999</v>
      </c>
      <c r="E35" s="47">
        <f>'[1]NR 2022'!H35</f>
        <v>0</v>
      </c>
      <c r="F35" s="48">
        <f t="shared" si="6"/>
        <v>2397.4549999999999</v>
      </c>
      <c r="G35" s="46">
        <f>'[1]NR 2022'!M35</f>
        <v>2354.9</v>
      </c>
      <c r="H35" s="47">
        <f>'[1]NR 2022'!N35</f>
        <v>0</v>
      </c>
      <c r="I35" s="49">
        <f t="shared" si="7"/>
        <v>2354.9</v>
      </c>
      <c r="J35" s="57">
        <f>'[1]NR 2022'!Y35</f>
        <v>2321.9</v>
      </c>
      <c r="K35" s="58">
        <f>'[1]NR 2022'!Z35</f>
        <v>0</v>
      </c>
      <c r="L35" s="59">
        <f t="shared" si="8"/>
        <v>2321.9</v>
      </c>
      <c r="M35" s="102">
        <v>2286.9</v>
      </c>
      <c r="N35" s="102">
        <v>0</v>
      </c>
      <c r="O35" s="48">
        <f t="shared" si="9"/>
        <v>2286.9</v>
      </c>
      <c r="P35" s="102">
        <v>2286.9</v>
      </c>
      <c r="Q35" s="102">
        <v>0</v>
      </c>
      <c r="R35" s="48">
        <f t="shared" si="10"/>
        <v>2286.9</v>
      </c>
      <c r="S35" s="3"/>
    </row>
    <row r="36" spans="1:19" x14ac:dyDescent="0.25">
      <c r="A36" s="1"/>
      <c r="B36" s="54" t="s">
        <v>57</v>
      </c>
      <c r="C36" s="67" t="s">
        <v>58</v>
      </c>
      <c r="D36" s="46">
        <f>'[1]NR 2022'!G36</f>
        <v>0</v>
      </c>
      <c r="E36" s="47">
        <f>'[1]NR 2022'!H36</f>
        <v>0</v>
      </c>
      <c r="F36" s="48">
        <f t="shared" si="6"/>
        <v>0</v>
      </c>
      <c r="G36" s="46">
        <f>'[1]NR 2022'!M36</f>
        <v>11</v>
      </c>
      <c r="H36" s="47">
        <f>'[1]NR 2022'!N36</f>
        <v>0</v>
      </c>
      <c r="I36" s="49">
        <f t="shared" si="7"/>
        <v>11</v>
      </c>
      <c r="J36" s="57">
        <f>'[1]NR 2022'!Y36</f>
        <v>10</v>
      </c>
      <c r="K36" s="58">
        <f>'[1]NR 2022'!Z36</f>
        <v>0</v>
      </c>
      <c r="L36" s="59">
        <f t="shared" si="8"/>
        <v>10</v>
      </c>
      <c r="M36" s="102">
        <v>10</v>
      </c>
      <c r="N36" s="102">
        <v>0</v>
      </c>
      <c r="O36" s="48">
        <f t="shared" si="9"/>
        <v>10</v>
      </c>
      <c r="P36" s="102">
        <v>10</v>
      </c>
      <c r="Q36" s="102">
        <v>0</v>
      </c>
      <c r="R36" s="48">
        <f t="shared" si="10"/>
        <v>10</v>
      </c>
      <c r="S36" s="3"/>
    </row>
    <row r="37" spans="1:19" x14ac:dyDescent="0.25">
      <c r="A37" s="1"/>
      <c r="B37" s="54" t="s">
        <v>59</v>
      </c>
      <c r="C37" s="67" t="s">
        <v>60</v>
      </c>
      <c r="D37" s="46">
        <f>'[1]NR 2022'!G37</f>
        <v>256.82400000000001</v>
      </c>
      <c r="E37" s="47">
        <f>'[1]NR 2022'!H37</f>
        <v>0</v>
      </c>
      <c r="F37" s="48">
        <f t="shared" si="6"/>
        <v>256.82400000000001</v>
      </c>
      <c r="G37" s="46">
        <f>'[1]NR 2022'!M37</f>
        <v>247</v>
      </c>
      <c r="H37" s="47">
        <f>'[1]NR 2022'!N37</f>
        <v>0</v>
      </c>
      <c r="I37" s="49">
        <f t="shared" si="7"/>
        <v>247</v>
      </c>
      <c r="J37" s="57">
        <f>'[1]NR 2022'!Y37</f>
        <v>598.84799999999996</v>
      </c>
      <c r="K37" s="58">
        <f>'[1]NR 2022'!Z37</f>
        <v>0</v>
      </c>
      <c r="L37" s="59">
        <f t="shared" si="8"/>
        <v>598.84799999999996</v>
      </c>
      <c r="M37" s="102">
        <v>598.79999999999995</v>
      </c>
      <c r="N37" s="102">
        <v>0</v>
      </c>
      <c r="O37" s="48">
        <f t="shared" si="9"/>
        <v>598.79999999999995</v>
      </c>
      <c r="P37" s="102">
        <v>598.79999999999995</v>
      </c>
      <c r="Q37" s="102">
        <v>0</v>
      </c>
      <c r="R37" s="48">
        <f t="shared" si="10"/>
        <v>598.79999999999995</v>
      </c>
      <c r="S37" s="3"/>
    </row>
    <row r="38" spans="1:19" ht="15.75" thickBot="1" x14ac:dyDescent="0.3">
      <c r="A38" s="1"/>
      <c r="B38" s="105" t="s">
        <v>61</v>
      </c>
      <c r="C38" s="106" t="s">
        <v>62</v>
      </c>
      <c r="D38" s="46">
        <f>'[1]NR 2022'!G38</f>
        <v>1281.2929999999999</v>
      </c>
      <c r="E38" s="47">
        <f>'[1]NR 2022'!H38</f>
        <v>0</v>
      </c>
      <c r="F38" s="71">
        <f t="shared" si="6"/>
        <v>1281.2929999999999</v>
      </c>
      <c r="G38" s="46">
        <f>'[1]NR 2022'!M38</f>
        <v>821.5</v>
      </c>
      <c r="H38" s="47">
        <f>'[1]NR 2022'!N38</f>
        <v>0</v>
      </c>
      <c r="I38" s="72">
        <f t="shared" si="7"/>
        <v>821.5</v>
      </c>
      <c r="J38" s="57">
        <f>'[1]NR 2022'!Y38</f>
        <v>756.30600000000004</v>
      </c>
      <c r="K38" s="58">
        <f>'[1]NR 2022'!Z38</f>
        <v>0</v>
      </c>
      <c r="L38" s="59">
        <f t="shared" si="8"/>
        <v>756.30600000000004</v>
      </c>
      <c r="M38" s="107">
        <v>756.3</v>
      </c>
      <c r="N38" s="107">
        <v>0</v>
      </c>
      <c r="O38" s="71">
        <f t="shared" si="9"/>
        <v>756.3</v>
      </c>
      <c r="P38" s="107">
        <v>756.3</v>
      </c>
      <c r="Q38" s="107">
        <v>0</v>
      </c>
      <c r="R38" s="71">
        <f t="shared" si="10"/>
        <v>756.3</v>
      </c>
      <c r="S38" s="3"/>
    </row>
    <row r="39" spans="1:19" ht="15.75" thickBot="1" x14ac:dyDescent="0.3">
      <c r="A39" s="1"/>
      <c r="B39" s="75" t="s">
        <v>63</v>
      </c>
      <c r="C39" s="108" t="s">
        <v>64</v>
      </c>
      <c r="D39" s="109">
        <f>SUM(D28:D32)+SUM(D35:D38)</f>
        <v>14073.129000000001</v>
      </c>
      <c r="E39" s="109">
        <f>SUM(E28:E32)+SUM(E35:E38)</f>
        <v>34.299999999999997</v>
      </c>
      <c r="F39" s="110">
        <f>SUM(F35:F38)+SUM(F28:F32)</f>
        <v>14107.429</v>
      </c>
      <c r="G39" s="109">
        <f>SUM(G28:G32)+SUM(G35:G38)</f>
        <v>13602.8</v>
      </c>
      <c r="H39" s="109">
        <f>SUM(H28:H32)+SUM(H35:H38)</f>
        <v>305</v>
      </c>
      <c r="I39" s="111">
        <f>SUM(I35:I38)+SUM(I28:I32)</f>
        <v>13907.8</v>
      </c>
      <c r="J39" s="112">
        <f>SUM(J28:J32)+SUM(J35:J38)-0.1</f>
        <v>13353.884</v>
      </c>
      <c r="K39" s="113">
        <f>SUM(K28:K32)+SUM(K35:K38)</f>
        <v>350</v>
      </c>
      <c r="L39" s="112">
        <f>SUM(L35:L38)+SUM(L28:L32)-0.1</f>
        <v>13703.884</v>
      </c>
      <c r="M39" s="109">
        <f>SUM(M28:M32)+SUM(M35:M38)</f>
        <v>13057.9</v>
      </c>
      <c r="N39" s="109">
        <f>SUM(N28:N32)+SUM(N35:N38)</f>
        <v>350</v>
      </c>
      <c r="O39" s="110">
        <f>SUM(O35:O38)+SUM(O28:O32)</f>
        <v>13407.9</v>
      </c>
      <c r="P39" s="109">
        <f>SUM(P28:P32)+SUM(P35:P38)</f>
        <v>13057.9</v>
      </c>
      <c r="Q39" s="109">
        <f>SUM(Q28:Q32)+SUM(Q35:Q38)</f>
        <v>350</v>
      </c>
      <c r="R39" s="110">
        <f>SUM(R35:R38)+SUM(R28:R32)</f>
        <v>13407.9</v>
      </c>
      <c r="S39" s="3"/>
    </row>
    <row r="40" spans="1:19" ht="19.5" thickBot="1" x14ac:dyDescent="0.35">
      <c r="A40" s="1"/>
      <c r="B40" s="114" t="s">
        <v>65</v>
      </c>
      <c r="C40" s="115" t="s">
        <v>66</v>
      </c>
      <c r="D40" s="116">
        <f t="shared" ref="D40:R40" si="11">D24-D39</f>
        <v>139.34499999999935</v>
      </c>
      <c r="E40" s="116">
        <f t="shared" si="11"/>
        <v>87.7</v>
      </c>
      <c r="F40" s="117">
        <f t="shared" si="11"/>
        <v>227.04500000000007</v>
      </c>
      <c r="G40" s="116">
        <f t="shared" si="11"/>
        <v>0</v>
      </c>
      <c r="H40" s="116">
        <f t="shared" si="11"/>
        <v>0</v>
      </c>
      <c r="I40" s="118">
        <f t="shared" si="11"/>
        <v>0</v>
      </c>
      <c r="J40" s="116">
        <f t="shared" si="11"/>
        <v>1.8000000000029104E-2</v>
      </c>
      <c r="K40" s="116">
        <f t="shared" si="11"/>
        <v>0</v>
      </c>
      <c r="L40" s="117">
        <f t="shared" si="11"/>
        <v>1.8000000000029104E-2</v>
      </c>
      <c r="M40" s="119">
        <f t="shared" si="11"/>
        <v>0</v>
      </c>
      <c r="N40" s="116">
        <f t="shared" si="11"/>
        <v>0</v>
      </c>
      <c r="O40" s="117">
        <f t="shared" si="11"/>
        <v>0</v>
      </c>
      <c r="P40" s="116">
        <f t="shared" si="11"/>
        <v>0</v>
      </c>
      <c r="Q40" s="116">
        <f t="shared" si="11"/>
        <v>0</v>
      </c>
      <c r="R40" s="117">
        <f t="shared" si="11"/>
        <v>0</v>
      </c>
      <c r="S40" s="3"/>
    </row>
    <row r="41" spans="1:19" ht="15.75" thickBot="1" x14ac:dyDescent="0.3">
      <c r="A41" s="1"/>
      <c r="B41" s="120" t="s">
        <v>67</v>
      </c>
      <c r="C41" s="121" t="s">
        <v>68</v>
      </c>
      <c r="D41" s="122"/>
      <c r="E41" s="123"/>
      <c r="F41" s="124">
        <f>F40-D16</f>
        <v>-587.95499999999993</v>
      </c>
      <c r="G41" s="122"/>
      <c r="H41" s="125"/>
      <c r="I41" s="126">
        <f>I40-G16</f>
        <v>-1804.2</v>
      </c>
      <c r="J41" s="127"/>
      <c r="K41" s="125"/>
      <c r="L41" s="124">
        <f>L40-J16</f>
        <v>-1309.982</v>
      </c>
      <c r="M41" s="128"/>
      <c r="N41" s="125"/>
      <c r="O41" s="124">
        <f>O40-M16</f>
        <v>-1200</v>
      </c>
      <c r="P41" s="122"/>
      <c r="Q41" s="125"/>
      <c r="R41" s="124">
        <f>R40-P16</f>
        <v>-1200</v>
      </c>
      <c r="S41" s="3"/>
    </row>
    <row r="42" spans="1:19" s="134" customFormat="1" ht="8.25" customHeight="1" thickBot="1" x14ac:dyDescent="0.3">
      <c r="A42" s="129"/>
      <c r="B42" s="130"/>
      <c r="C42" s="131"/>
      <c r="D42" s="129"/>
      <c r="E42" s="132"/>
      <c r="F42" s="132"/>
      <c r="G42" s="129"/>
      <c r="H42" s="132"/>
      <c r="I42" s="132"/>
      <c r="J42" s="132"/>
      <c r="K42" s="132"/>
      <c r="L42" s="133"/>
      <c r="M42" s="133"/>
      <c r="N42" s="133"/>
      <c r="O42" s="133"/>
      <c r="P42" s="133"/>
      <c r="Q42" s="133"/>
      <c r="R42" s="133"/>
      <c r="S42" s="133"/>
    </row>
    <row r="43" spans="1:19" s="134" customFormat="1" ht="15.75" customHeight="1" x14ac:dyDescent="0.25">
      <c r="A43" s="129"/>
      <c r="B43" s="135"/>
      <c r="C43" s="136" t="s">
        <v>69</v>
      </c>
      <c r="D43" s="137" t="s">
        <v>70</v>
      </c>
      <c r="E43" s="132"/>
      <c r="F43" s="138"/>
      <c r="G43" s="137" t="s">
        <v>71</v>
      </c>
      <c r="H43" s="132"/>
      <c r="I43" s="132"/>
      <c r="J43" s="137" t="s">
        <v>72</v>
      </c>
      <c r="K43" s="132"/>
      <c r="L43" s="132"/>
      <c r="M43" s="137" t="s">
        <v>73</v>
      </c>
      <c r="N43" s="133"/>
      <c r="O43" s="133"/>
      <c r="P43" s="137" t="s">
        <v>73</v>
      </c>
      <c r="Q43" s="133"/>
      <c r="R43" s="133"/>
      <c r="S43" s="133"/>
    </row>
    <row r="44" spans="1:19" ht="15.75" thickBot="1" x14ac:dyDescent="0.3">
      <c r="A44" s="1"/>
      <c r="B44" s="135"/>
      <c r="C44" s="139"/>
      <c r="D44" s="140">
        <v>185.4</v>
      </c>
      <c r="E44" s="132"/>
      <c r="F44" s="138"/>
      <c r="G44" s="140">
        <v>205.3</v>
      </c>
      <c r="H44" s="141"/>
      <c r="I44" s="141"/>
      <c r="J44" s="140">
        <v>205.3</v>
      </c>
      <c r="K44" s="141"/>
      <c r="L44" s="141"/>
      <c r="M44" s="140">
        <v>205.3</v>
      </c>
      <c r="N44" s="3"/>
      <c r="O44" s="3"/>
      <c r="P44" s="140">
        <v>205.3</v>
      </c>
      <c r="Q44" s="3"/>
      <c r="R44" s="3"/>
      <c r="S44" s="3"/>
    </row>
    <row r="45" spans="1:19" s="134" customFormat="1" ht="8.25" customHeight="1" thickBot="1" x14ac:dyDescent="0.3">
      <c r="A45" s="129"/>
      <c r="B45" s="135"/>
      <c r="C45" s="131"/>
      <c r="D45" s="132"/>
      <c r="E45" s="132"/>
      <c r="F45" s="138"/>
      <c r="G45" s="132"/>
      <c r="H45" s="132"/>
      <c r="I45" s="138"/>
      <c r="J45" s="138"/>
      <c r="K45" s="138"/>
      <c r="L45" s="133"/>
      <c r="M45" s="133"/>
      <c r="N45" s="133"/>
      <c r="O45" s="133"/>
      <c r="P45" s="133"/>
      <c r="Q45" s="133"/>
      <c r="R45" s="133"/>
      <c r="S45" s="133"/>
    </row>
    <row r="46" spans="1:19" s="134" customFormat="1" ht="37.5" customHeight="1" thickBot="1" x14ac:dyDescent="0.3">
      <c r="A46" s="129"/>
      <c r="B46" s="135"/>
      <c r="C46" s="136" t="s">
        <v>74</v>
      </c>
      <c r="D46" s="142" t="s">
        <v>75</v>
      </c>
      <c r="E46" s="143" t="s">
        <v>76</v>
      </c>
      <c r="F46" s="138"/>
      <c r="G46" s="142" t="s">
        <v>75</v>
      </c>
      <c r="H46" s="143" t="s">
        <v>76</v>
      </c>
      <c r="I46" s="133"/>
      <c r="J46" s="142" t="s">
        <v>75</v>
      </c>
      <c r="K46" s="143" t="s">
        <v>76</v>
      </c>
      <c r="L46" s="144"/>
      <c r="M46" s="142" t="s">
        <v>75</v>
      </c>
      <c r="N46" s="143" t="s">
        <v>76</v>
      </c>
      <c r="O46" s="133"/>
      <c r="P46" s="142" t="s">
        <v>75</v>
      </c>
      <c r="Q46" s="143" t="s">
        <v>76</v>
      </c>
      <c r="R46" s="133"/>
      <c r="S46" s="133"/>
    </row>
    <row r="47" spans="1:19" ht="15.75" thickBot="1" x14ac:dyDescent="0.3">
      <c r="A47" s="1"/>
      <c r="B47" s="145"/>
      <c r="C47" s="146"/>
      <c r="D47" s="147">
        <v>0</v>
      </c>
      <c r="E47" s="148">
        <v>0</v>
      </c>
      <c r="F47" s="138"/>
      <c r="G47" s="147">
        <v>0</v>
      </c>
      <c r="H47" s="148">
        <v>0</v>
      </c>
      <c r="I47" s="3"/>
      <c r="J47" s="147">
        <v>0</v>
      </c>
      <c r="K47" s="148">
        <v>0</v>
      </c>
      <c r="L47" s="141"/>
      <c r="M47" s="147">
        <v>0</v>
      </c>
      <c r="N47" s="148">
        <v>0</v>
      </c>
      <c r="O47" s="3"/>
      <c r="P47" s="147">
        <v>0</v>
      </c>
      <c r="Q47" s="148">
        <v>0</v>
      </c>
      <c r="R47" s="3"/>
      <c r="S47" s="3"/>
    </row>
    <row r="48" spans="1:19" x14ac:dyDescent="0.25">
      <c r="A48" s="1"/>
      <c r="B48" s="145"/>
      <c r="C48" s="131"/>
      <c r="D48" s="132"/>
      <c r="E48" s="132"/>
      <c r="F48" s="138"/>
      <c r="G48" s="132"/>
      <c r="H48" s="132"/>
      <c r="I48" s="138"/>
      <c r="J48" s="138"/>
      <c r="K48" s="138"/>
      <c r="L48" s="133"/>
      <c r="M48" s="3"/>
      <c r="N48" s="133"/>
      <c r="O48" s="133"/>
      <c r="P48" s="3"/>
      <c r="Q48" s="3"/>
      <c r="R48" s="3"/>
      <c r="S48" s="3"/>
    </row>
    <row r="49" spans="1:19" x14ac:dyDescent="0.25">
      <c r="A49" s="1"/>
      <c r="B49" s="145"/>
      <c r="C49" s="149" t="s">
        <v>77</v>
      </c>
      <c r="D49" s="150" t="s">
        <v>78</v>
      </c>
      <c r="E49" s="132"/>
      <c r="F49" s="3"/>
      <c r="G49" s="150" t="s">
        <v>79</v>
      </c>
      <c r="H49" s="3"/>
      <c r="I49" s="3"/>
      <c r="J49" s="150" t="s">
        <v>80</v>
      </c>
      <c r="K49" s="3"/>
      <c r="L49" s="151"/>
      <c r="M49" s="150" t="s">
        <v>81</v>
      </c>
      <c r="N49" s="151"/>
      <c r="O49" s="151"/>
      <c r="P49" s="150" t="s">
        <v>82</v>
      </c>
      <c r="Q49" s="3"/>
      <c r="R49" s="3"/>
      <c r="S49" s="3"/>
    </row>
    <row r="50" spans="1:19" x14ac:dyDescent="0.25">
      <c r="A50" s="1"/>
      <c r="B50" s="145"/>
      <c r="C50" s="152" t="s">
        <v>83</v>
      </c>
      <c r="D50" s="153">
        <f>SUM(D51:D54)</f>
        <v>959.5</v>
      </c>
      <c r="E50" s="132"/>
      <c r="F50" s="3"/>
      <c r="G50" s="153">
        <f>SUM(G51:G54)</f>
        <v>1378.3000000000002</v>
      </c>
      <c r="H50" s="3"/>
      <c r="I50" s="3"/>
      <c r="J50" s="153">
        <f>SUM(J51:J54)</f>
        <v>1623.7</v>
      </c>
      <c r="K50" s="3"/>
      <c r="L50" s="154"/>
      <c r="M50" s="153">
        <f>SUM(M51:M54)</f>
        <v>1695</v>
      </c>
      <c r="N50" s="154"/>
      <c r="O50" s="154"/>
      <c r="P50" s="153">
        <f>SUM(P51:P54)</f>
        <v>1766.5</v>
      </c>
      <c r="Q50" s="3"/>
      <c r="R50" s="3"/>
      <c r="S50" s="3"/>
    </row>
    <row r="51" spans="1:19" x14ac:dyDescent="0.25">
      <c r="A51" s="1"/>
      <c r="B51" s="145"/>
      <c r="C51" s="152" t="s">
        <v>84</v>
      </c>
      <c r="D51" s="153">
        <v>570.20000000000005</v>
      </c>
      <c r="E51" s="132"/>
      <c r="F51" s="3"/>
      <c r="G51" s="153">
        <v>858.9</v>
      </c>
      <c r="H51" s="3"/>
      <c r="I51" s="3"/>
      <c r="J51" s="153">
        <v>1016</v>
      </c>
      <c r="K51" s="3"/>
      <c r="L51" s="154"/>
      <c r="M51" s="153">
        <v>1016</v>
      </c>
      <c r="N51" s="154"/>
      <c r="O51" s="154"/>
      <c r="P51" s="153">
        <v>1016</v>
      </c>
      <c r="Q51" s="3"/>
      <c r="R51" s="3"/>
      <c r="S51" s="3"/>
    </row>
    <row r="52" spans="1:19" x14ac:dyDescent="0.25">
      <c r="A52" s="1"/>
      <c r="B52" s="145"/>
      <c r="C52" s="152" t="s">
        <v>85</v>
      </c>
      <c r="D52" s="153">
        <v>1.9</v>
      </c>
      <c r="E52" s="132"/>
      <c r="F52" s="3"/>
      <c r="G52" s="153">
        <v>51.5</v>
      </c>
      <c r="H52" s="3"/>
      <c r="I52" s="3"/>
      <c r="J52" s="153">
        <v>95</v>
      </c>
      <c r="K52" s="3"/>
      <c r="L52" s="154"/>
      <c r="M52" s="153">
        <v>141.5</v>
      </c>
      <c r="N52" s="154"/>
      <c r="O52" s="154"/>
      <c r="P52" s="153">
        <v>188</v>
      </c>
      <c r="Q52" s="3"/>
      <c r="R52" s="3"/>
      <c r="S52" s="3"/>
    </row>
    <row r="53" spans="1:19" x14ac:dyDescent="0.25">
      <c r="A53" s="1"/>
      <c r="B53" s="145"/>
      <c r="C53" s="152" t="s">
        <v>86</v>
      </c>
      <c r="D53" s="153">
        <v>249</v>
      </c>
      <c r="E53" s="132"/>
      <c r="F53" s="3"/>
      <c r="G53" s="153">
        <v>249</v>
      </c>
      <c r="H53" s="3"/>
      <c r="I53" s="3"/>
      <c r="J53" s="153">
        <v>294.5</v>
      </c>
      <c r="K53" s="3"/>
      <c r="L53" s="154"/>
      <c r="M53" s="153">
        <v>294.5</v>
      </c>
      <c r="N53" s="154"/>
      <c r="O53" s="154"/>
      <c r="P53" s="153">
        <v>294.5</v>
      </c>
      <c r="Q53" s="3"/>
      <c r="R53" s="3"/>
      <c r="S53" s="3"/>
    </row>
    <row r="54" spans="1:19" x14ac:dyDescent="0.25">
      <c r="A54" s="1"/>
      <c r="B54" s="145"/>
      <c r="C54" s="155" t="s">
        <v>87</v>
      </c>
      <c r="D54" s="153">
        <v>138.4</v>
      </c>
      <c r="E54" s="132"/>
      <c r="F54" s="3"/>
      <c r="G54" s="153">
        <v>218.9</v>
      </c>
      <c r="H54" s="3"/>
      <c r="I54" s="3"/>
      <c r="J54" s="153">
        <v>218.2</v>
      </c>
      <c r="K54" s="3"/>
      <c r="L54" s="154"/>
      <c r="M54" s="153">
        <v>243</v>
      </c>
      <c r="N54" s="154"/>
      <c r="O54" s="154"/>
      <c r="P54" s="153">
        <v>268</v>
      </c>
      <c r="Q54" s="3"/>
      <c r="R54" s="3"/>
      <c r="S54" s="3"/>
    </row>
    <row r="55" spans="1:19" ht="10.5" customHeight="1" x14ac:dyDescent="0.25">
      <c r="A55" s="1"/>
      <c r="B55" s="145"/>
      <c r="C55" s="131"/>
      <c r="D55" s="132"/>
      <c r="E55" s="13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5"/>
      <c r="C56" s="149" t="s">
        <v>88</v>
      </c>
      <c r="D56" s="150" t="s">
        <v>78</v>
      </c>
      <c r="E56" s="132"/>
      <c r="F56" s="138"/>
      <c r="G56" s="150" t="s">
        <v>89</v>
      </c>
      <c r="H56" s="132"/>
      <c r="I56" s="138"/>
      <c r="J56" s="150" t="s">
        <v>80</v>
      </c>
      <c r="K56" s="138"/>
      <c r="L56" s="3"/>
      <c r="M56" s="150" t="s">
        <v>81</v>
      </c>
      <c r="N56" s="151"/>
      <c r="O56" s="151"/>
      <c r="P56" s="150" t="s">
        <v>82</v>
      </c>
      <c r="Q56" s="3"/>
      <c r="R56" s="3"/>
      <c r="S56" s="3"/>
    </row>
    <row r="57" spans="1:19" x14ac:dyDescent="0.25">
      <c r="A57" s="1"/>
      <c r="B57" s="145"/>
      <c r="C57" s="152"/>
      <c r="D57" s="156">
        <v>15.1</v>
      </c>
      <c r="E57" s="132"/>
      <c r="F57" s="138"/>
      <c r="G57" s="156">
        <v>16.100000000000001</v>
      </c>
      <c r="H57" s="132"/>
      <c r="I57" s="138"/>
      <c r="J57" s="156">
        <v>15.1</v>
      </c>
      <c r="K57" s="138"/>
      <c r="L57" s="3"/>
      <c r="M57" s="156">
        <v>15.1</v>
      </c>
      <c r="N57" s="3"/>
      <c r="O57" s="3"/>
      <c r="P57" s="156">
        <v>15.1</v>
      </c>
      <c r="Q57" s="3"/>
      <c r="R57" s="3"/>
      <c r="S57" s="3"/>
    </row>
    <row r="58" spans="1:19" x14ac:dyDescent="0.25">
      <c r="A58" s="1"/>
      <c r="B58" s="145"/>
      <c r="C58" s="131"/>
      <c r="D58" s="132"/>
      <c r="E58" s="132"/>
      <c r="F58" s="138"/>
      <c r="G58" s="132"/>
      <c r="H58" s="132"/>
      <c r="I58" s="138"/>
      <c r="J58" s="138"/>
      <c r="K58" s="138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7" t="s">
        <v>90</v>
      </c>
      <c r="C59" s="158"/>
      <c r="D59" s="159"/>
      <c r="E59" s="159"/>
      <c r="F59" s="159"/>
      <c r="G59" s="159"/>
      <c r="H59" s="159"/>
      <c r="I59" s="159"/>
      <c r="J59" s="159"/>
      <c r="K59" s="159"/>
      <c r="L59" s="160"/>
      <c r="M59" s="160"/>
      <c r="N59" s="160"/>
      <c r="O59" s="160"/>
      <c r="P59" s="160"/>
      <c r="Q59" s="160"/>
      <c r="R59" s="161"/>
      <c r="S59" s="3"/>
    </row>
    <row r="60" spans="1:19" x14ac:dyDescent="0.25">
      <c r="A60" s="1"/>
      <c r="B60" s="162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63"/>
      <c r="S60" s="3"/>
    </row>
    <row r="61" spans="1:19" x14ac:dyDescent="0.25">
      <c r="A61" s="1"/>
      <c r="B61" s="164"/>
      <c r="C61" s="165"/>
      <c r="D61" s="165"/>
      <c r="E61" s="165"/>
      <c r="F61" s="165"/>
      <c r="G61" s="165"/>
      <c r="H61" s="165"/>
      <c r="I61" s="165"/>
      <c r="J61" s="165"/>
      <c r="K61" s="165"/>
      <c r="L61" s="134"/>
      <c r="M61" s="134"/>
      <c r="N61" s="134"/>
      <c r="O61" s="134"/>
      <c r="P61" s="134"/>
      <c r="Q61" s="134"/>
      <c r="R61" s="163"/>
      <c r="S61" s="3"/>
    </row>
    <row r="62" spans="1:19" x14ac:dyDescent="0.25">
      <c r="A62" s="1"/>
      <c r="B62" s="164"/>
      <c r="C62" s="165"/>
      <c r="D62" s="165"/>
      <c r="E62" s="165"/>
      <c r="F62" s="165"/>
      <c r="G62" s="165"/>
      <c r="H62" s="165"/>
      <c r="I62" s="165"/>
      <c r="J62" s="165"/>
      <c r="K62" s="165"/>
      <c r="L62" s="134"/>
      <c r="M62" s="134"/>
      <c r="N62" s="134"/>
      <c r="O62" s="134"/>
      <c r="P62" s="134"/>
      <c r="Q62" s="134"/>
      <c r="R62" s="163"/>
      <c r="S62" s="3"/>
    </row>
    <row r="63" spans="1:19" x14ac:dyDescent="0.25">
      <c r="A63" s="1"/>
      <c r="B63" s="164"/>
      <c r="C63" s="165"/>
      <c r="D63" s="165"/>
      <c r="E63" s="165"/>
      <c r="F63" s="165"/>
      <c r="G63" s="165"/>
      <c r="H63" s="165"/>
      <c r="I63" s="165"/>
      <c r="J63" s="165"/>
      <c r="K63" s="165"/>
      <c r="L63" s="134"/>
      <c r="M63" s="134"/>
      <c r="N63" s="134"/>
      <c r="O63" s="134"/>
      <c r="P63" s="134"/>
      <c r="Q63" s="134"/>
      <c r="R63" s="163"/>
      <c r="S63" s="3"/>
    </row>
    <row r="64" spans="1:19" x14ac:dyDescent="0.25">
      <c r="A64" s="1"/>
      <c r="B64" s="164"/>
      <c r="C64" s="165"/>
      <c r="D64" s="165"/>
      <c r="E64" s="165"/>
      <c r="F64" s="165"/>
      <c r="G64" s="165"/>
      <c r="H64" s="165"/>
      <c r="I64" s="165"/>
      <c r="J64" s="165"/>
      <c r="K64" s="165"/>
      <c r="L64" s="134"/>
      <c r="M64" s="134"/>
      <c r="N64" s="134"/>
      <c r="O64" s="134"/>
      <c r="P64" s="134"/>
      <c r="Q64" s="134"/>
      <c r="R64" s="163"/>
      <c r="S64" s="3"/>
    </row>
    <row r="65" spans="1:19" x14ac:dyDescent="0.25">
      <c r="A65" s="1"/>
      <c r="B65" s="166"/>
      <c r="C65" s="167"/>
      <c r="D65" s="168"/>
      <c r="E65" s="168"/>
      <c r="F65" s="168"/>
      <c r="G65" s="168"/>
      <c r="H65" s="168"/>
      <c r="I65" s="168"/>
      <c r="J65" s="168"/>
      <c r="K65" s="168"/>
      <c r="L65" s="134"/>
      <c r="M65" s="134"/>
      <c r="N65" s="134"/>
      <c r="O65" s="134"/>
      <c r="P65" s="134"/>
      <c r="Q65" s="134"/>
      <c r="R65" s="163"/>
      <c r="S65" s="3"/>
    </row>
    <row r="66" spans="1:19" x14ac:dyDescent="0.25">
      <c r="A66" s="1"/>
      <c r="B66" s="169"/>
      <c r="C66" s="170"/>
      <c r="D66" s="168"/>
      <c r="E66" s="168"/>
      <c r="F66" s="168"/>
      <c r="G66" s="168"/>
      <c r="H66" s="168"/>
      <c r="I66" s="168"/>
      <c r="J66" s="168"/>
      <c r="K66" s="168"/>
      <c r="L66" s="134"/>
      <c r="M66" s="134"/>
      <c r="N66" s="134"/>
      <c r="O66" s="134"/>
      <c r="P66" s="134"/>
      <c r="Q66" s="134"/>
      <c r="R66" s="163"/>
      <c r="S66" s="3"/>
    </row>
    <row r="67" spans="1:19" x14ac:dyDescent="0.25">
      <c r="A67" s="1"/>
      <c r="B67" s="166"/>
      <c r="C67" s="171"/>
      <c r="D67" s="168"/>
      <c r="E67" s="168"/>
      <c r="F67" s="168"/>
      <c r="G67" s="168"/>
      <c r="H67" s="168"/>
      <c r="I67" s="168"/>
      <c r="J67" s="168"/>
      <c r="K67" s="168"/>
      <c r="L67" s="134"/>
      <c r="M67" s="134"/>
      <c r="N67" s="134"/>
      <c r="O67" s="134"/>
      <c r="P67" s="134"/>
      <c r="Q67" s="134"/>
      <c r="R67" s="163"/>
      <c r="S67" s="3"/>
    </row>
    <row r="68" spans="1:19" x14ac:dyDescent="0.25">
      <c r="A68" s="1"/>
      <c r="B68" s="166"/>
      <c r="C68" s="171"/>
      <c r="D68" s="168"/>
      <c r="E68" s="168"/>
      <c r="F68" s="168"/>
      <c r="G68" s="168"/>
      <c r="H68" s="168"/>
      <c r="I68" s="168"/>
      <c r="J68" s="168"/>
      <c r="K68" s="168"/>
      <c r="L68" s="134"/>
      <c r="M68" s="134"/>
      <c r="N68" s="134"/>
      <c r="O68" s="134"/>
      <c r="P68" s="134"/>
      <c r="Q68" s="134"/>
      <c r="R68" s="163"/>
      <c r="S68" s="3"/>
    </row>
    <row r="69" spans="1:19" x14ac:dyDescent="0.25">
      <c r="A69" s="1"/>
      <c r="B69" s="172"/>
      <c r="C69" s="173"/>
      <c r="D69" s="174"/>
      <c r="E69" s="174"/>
      <c r="F69" s="174"/>
      <c r="G69" s="174"/>
      <c r="H69" s="174"/>
      <c r="I69" s="174"/>
      <c r="J69" s="174"/>
      <c r="K69" s="174"/>
      <c r="L69" s="175"/>
      <c r="M69" s="175"/>
      <c r="N69" s="175"/>
      <c r="O69" s="175"/>
      <c r="P69" s="175"/>
      <c r="Q69" s="175"/>
      <c r="R69" s="176"/>
      <c r="S69" s="3"/>
    </row>
    <row r="70" spans="1:19" x14ac:dyDescent="0.25">
      <c r="A70" s="129"/>
      <c r="B70" s="177"/>
      <c r="C70" s="178"/>
      <c r="D70" s="179"/>
      <c r="E70" s="179"/>
      <c r="F70" s="179"/>
      <c r="G70" s="179"/>
      <c r="H70" s="179"/>
      <c r="I70" s="179"/>
      <c r="J70" s="179"/>
      <c r="K70" s="179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0"/>
      <c r="C71" s="180"/>
      <c r="D71" s="180"/>
      <c r="E71" s="180"/>
      <c r="F71" s="180"/>
      <c r="G71" s="180"/>
      <c r="H71" s="180"/>
      <c r="I71" s="180"/>
      <c r="J71" s="180"/>
      <c r="K71" s="180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0" t="s">
        <v>91</v>
      </c>
      <c r="C72" s="181"/>
      <c r="D72" s="168"/>
      <c r="E72" s="180"/>
      <c r="F72" s="180" t="s">
        <v>92</v>
      </c>
      <c r="G72" s="182"/>
      <c r="H72" s="180"/>
      <c r="I72" s="180"/>
      <c r="J72" s="180"/>
      <c r="K72" s="180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0"/>
      <c r="C74" s="180"/>
      <c r="D74" s="183"/>
      <c r="E74" s="180"/>
      <c r="F74" s="180" t="s">
        <v>93</v>
      </c>
      <c r="G74" s="184"/>
      <c r="H74" s="180"/>
      <c r="I74" s="180"/>
      <c r="J74" s="180"/>
      <c r="K74" s="180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0"/>
      <c r="C75" s="180"/>
      <c r="D75" s="183"/>
      <c r="E75" s="180"/>
      <c r="F75" s="180"/>
      <c r="G75" s="184"/>
      <c r="H75" s="180"/>
      <c r="I75" s="180"/>
      <c r="J75" s="180"/>
      <c r="K75" s="180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0"/>
      <c r="C76" s="180"/>
      <c r="D76" s="180"/>
      <c r="E76" s="180"/>
      <c r="F76" s="180"/>
      <c r="G76" s="180"/>
      <c r="H76" s="180"/>
      <c r="I76" s="180"/>
      <c r="J76" s="180"/>
      <c r="K76" s="180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29"/>
      <c r="B77" s="177"/>
      <c r="C77" s="178"/>
      <c r="D77" s="179"/>
      <c r="E77" s="179"/>
      <c r="F77" s="179"/>
      <c r="G77" s="179"/>
      <c r="H77" s="179"/>
      <c r="I77" s="179"/>
      <c r="J77" s="179"/>
      <c r="K77" s="179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8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SVČ</vt:lpstr>
      <vt:lpstr>SVČ!Oblast_tisku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2021-12-20T12:08:00Z</dcterms:created>
  <dcterms:modified xsi:type="dcterms:W3CDTF">2021-12-20T12:08:00Z</dcterms:modified>
</cp:coreProperties>
</file>