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SVR 2022-2023 - ŠKOLY a PO\Zveřejnění\"/>
    </mc:Choice>
  </mc:AlternateContent>
  <bookViews>
    <workbookView xWindow="0" yWindow="0" windowWidth="28800" windowHeight="12300"/>
  </bookViews>
  <sheets>
    <sheet name="SVR 2022-2023" sheetId="1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J50" i="1"/>
  <c r="G50" i="1"/>
  <c r="D50" i="1"/>
  <c r="O40" i="1"/>
  <c r="O41" i="1" s="1"/>
  <c r="R39" i="1"/>
  <c r="Q39" i="1"/>
  <c r="P39" i="1"/>
  <c r="O39" i="1"/>
  <c r="N39" i="1"/>
  <c r="M39" i="1"/>
  <c r="K38" i="1"/>
  <c r="L38" i="1" s="1"/>
  <c r="J38" i="1"/>
  <c r="H38" i="1"/>
  <c r="G38" i="1"/>
  <c r="I38" i="1" s="1"/>
  <c r="E38" i="1"/>
  <c r="D38" i="1"/>
  <c r="F38" i="1" s="1"/>
  <c r="L37" i="1"/>
  <c r="K37" i="1"/>
  <c r="J37" i="1"/>
  <c r="H37" i="1"/>
  <c r="I37" i="1" s="1"/>
  <c r="G37" i="1"/>
  <c r="E37" i="1"/>
  <c r="D37" i="1"/>
  <c r="F37" i="1" s="1"/>
  <c r="K36" i="1"/>
  <c r="J36" i="1"/>
  <c r="L36" i="1" s="1"/>
  <c r="I36" i="1"/>
  <c r="H36" i="1"/>
  <c r="G36" i="1"/>
  <c r="E36" i="1"/>
  <c r="F36" i="1" s="1"/>
  <c r="D36" i="1"/>
  <c r="K35" i="1"/>
  <c r="J35" i="1"/>
  <c r="L35" i="1" s="1"/>
  <c r="H35" i="1"/>
  <c r="G35" i="1"/>
  <c r="I35" i="1" s="1"/>
  <c r="F35" i="1"/>
  <c r="E35" i="1"/>
  <c r="D35" i="1"/>
  <c r="K34" i="1"/>
  <c r="L34" i="1" s="1"/>
  <c r="J34" i="1"/>
  <c r="H34" i="1"/>
  <c r="G34" i="1"/>
  <c r="I34" i="1" s="1"/>
  <c r="E34" i="1"/>
  <c r="D34" i="1"/>
  <c r="F34" i="1" s="1"/>
  <c r="L33" i="1"/>
  <c r="K33" i="1"/>
  <c r="J33" i="1"/>
  <c r="H33" i="1"/>
  <c r="I33" i="1" s="1"/>
  <c r="G33" i="1"/>
  <c r="E33" i="1"/>
  <c r="D33" i="1"/>
  <c r="F33" i="1" s="1"/>
  <c r="K32" i="1"/>
  <c r="J32" i="1"/>
  <c r="L32" i="1" s="1"/>
  <c r="I32" i="1"/>
  <c r="H32" i="1"/>
  <c r="G32" i="1"/>
  <c r="E32" i="1"/>
  <c r="F32" i="1" s="1"/>
  <c r="D32" i="1"/>
  <c r="K31" i="1"/>
  <c r="J31" i="1"/>
  <c r="J39" i="1" s="1"/>
  <c r="H31" i="1"/>
  <c r="G31" i="1"/>
  <c r="I31" i="1" s="1"/>
  <c r="F31" i="1"/>
  <c r="E31" i="1"/>
  <c r="D31" i="1"/>
  <c r="K30" i="1"/>
  <c r="L30" i="1" s="1"/>
  <c r="J30" i="1"/>
  <c r="H30" i="1"/>
  <c r="G30" i="1"/>
  <c r="I30" i="1" s="1"/>
  <c r="E30" i="1"/>
  <c r="D30" i="1"/>
  <c r="F30" i="1" s="1"/>
  <c r="L29" i="1"/>
  <c r="K29" i="1"/>
  <c r="J29" i="1"/>
  <c r="H29" i="1"/>
  <c r="I29" i="1" s="1"/>
  <c r="G29" i="1"/>
  <c r="E29" i="1"/>
  <c r="D29" i="1"/>
  <c r="D39" i="1" s="1"/>
  <c r="K28" i="1"/>
  <c r="K39" i="1" s="1"/>
  <c r="J28" i="1"/>
  <c r="L28" i="1" s="1"/>
  <c r="I28" i="1"/>
  <c r="H28" i="1"/>
  <c r="G28" i="1"/>
  <c r="G39" i="1" s="1"/>
  <c r="E28" i="1"/>
  <c r="F28" i="1" s="1"/>
  <c r="D28" i="1"/>
  <c r="R24" i="1"/>
  <c r="R40" i="1" s="1"/>
  <c r="R41" i="1" s="1"/>
  <c r="Q24" i="1"/>
  <c r="Q40" i="1" s="1"/>
  <c r="P24" i="1"/>
  <c r="P40" i="1" s="1"/>
  <c r="O24" i="1"/>
  <c r="N24" i="1"/>
  <c r="N40" i="1" s="1"/>
  <c r="M24" i="1"/>
  <c r="M40" i="1" s="1"/>
  <c r="K23" i="1"/>
  <c r="J23" i="1"/>
  <c r="L23" i="1" s="1"/>
  <c r="I23" i="1"/>
  <c r="H23" i="1"/>
  <c r="G23" i="1"/>
  <c r="E23" i="1"/>
  <c r="F23" i="1" s="1"/>
  <c r="D23" i="1"/>
  <c r="K22" i="1"/>
  <c r="J22" i="1"/>
  <c r="L22" i="1" s="1"/>
  <c r="G22" i="1"/>
  <c r="I22" i="1" s="1"/>
  <c r="E22" i="1"/>
  <c r="F22" i="1" s="1"/>
  <c r="D22" i="1"/>
  <c r="K21" i="1"/>
  <c r="J21" i="1"/>
  <c r="L21" i="1" s="1"/>
  <c r="G21" i="1"/>
  <c r="I21" i="1" s="1"/>
  <c r="E21" i="1"/>
  <c r="F21" i="1" s="1"/>
  <c r="D21" i="1"/>
  <c r="K20" i="1"/>
  <c r="J20" i="1"/>
  <c r="L20" i="1" s="1"/>
  <c r="H20" i="1"/>
  <c r="G20" i="1"/>
  <c r="I20" i="1" s="1"/>
  <c r="F20" i="1"/>
  <c r="E20" i="1"/>
  <c r="D20" i="1"/>
  <c r="K19" i="1"/>
  <c r="L19" i="1" s="1"/>
  <c r="J19" i="1"/>
  <c r="H19" i="1"/>
  <c r="G19" i="1"/>
  <c r="I19" i="1" s="1"/>
  <c r="E19" i="1"/>
  <c r="D19" i="1"/>
  <c r="F19" i="1" s="1"/>
  <c r="L18" i="1"/>
  <c r="K18" i="1"/>
  <c r="J18" i="1"/>
  <c r="I18" i="1"/>
  <c r="F18" i="1"/>
  <c r="E18" i="1"/>
  <c r="D18" i="1"/>
  <c r="K17" i="1"/>
  <c r="L17" i="1" s="1"/>
  <c r="J17" i="1"/>
  <c r="H17" i="1"/>
  <c r="G17" i="1"/>
  <c r="I17" i="1" s="1"/>
  <c r="E17" i="1"/>
  <c r="D17" i="1"/>
  <c r="F17" i="1" s="1"/>
  <c r="L16" i="1"/>
  <c r="K16" i="1"/>
  <c r="J16" i="1"/>
  <c r="H16" i="1"/>
  <c r="I16" i="1" s="1"/>
  <c r="G16" i="1"/>
  <c r="G24" i="1" s="1"/>
  <c r="G40" i="1" s="1"/>
  <c r="E16" i="1"/>
  <c r="D16" i="1"/>
  <c r="F16" i="1" s="1"/>
  <c r="K15" i="1"/>
  <c r="K24" i="1" s="1"/>
  <c r="J15" i="1"/>
  <c r="L15" i="1" s="1"/>
  <c r="I15" i="1"/>
  <c r="I24" i="1" s="1"/>
  <c r="E15" i="1"/>
  <c r="E24" i="1" s="1"/>
  <c r="D15" i="1"/>
  <c r="F15" i="1" s="1"/>
  <c r="D8" i="1"/>
  <c r="D6" i="1"/>
  <c r="D4" i="1"/>
  <c r="L39" i="1" l="1"/>
  <c r="F39" i="1"/>
  <c r="L24" i="1"/>
  <c r="I39" i="1"/>
  <c r="I40" i="1" s="1"/>
  <c r="I41" i="1" s="1"/>
  <c r="F24" i="1"/>
  <c r="K40" i="1"/>
  <c r="D24" i="1"/>
  <c r="D40" i="1" s="1"/>
  <c r="J24" i="1"/>
  <c r="J40" i="1" s="1"/>
  <c r="F29" i="1"/>
  <c r="L31" i="1"/>
  <c r="H39" i="1"/>
  <c r="E39" i="1"/>
  <c r="E40" i="1" s="1"/>
  <c r="H24" i="1"/>
  <c r="L40" i="1" l="1"/>
  <c r="L41" i="1" s="1"/>
  <c r="H40" i="1"/>
  <c r="F40" i="1"/>
  <c r="F41" i="1" s="1"/>
</calcChain>
</file>

<file path=xl/sharedStrings.xml><?xml version="1.0" encoding="utf-8"?>
<sst xmlns="http://schemas.openxmlformats.org/spreadsheetml/2006/main" count="152" uniqueCount="98">
  <si>
    <t>Střednědobý výhled hospodaření příspěvkové organizace na období let 2022-2023</t>
  </si>
  <si>
    <t>Název organizace:</t>
  </si>
  <si>
    <t>IČO:</t>
  </si>
  <si>
    <t>Sídlo:</t>
  </si>
  <si>
    <t xml:space="preserve">Poř.č. řádku </t>
  </si>
  <si>
    <t>Ukazatel</t>
  </si>
  <si>
    <t>Skutečnost 2019</t>
  </si>
  <si>
    <t>Plán 2020</t>
  </si>
  <si>
    <t>Požadavek na rozpočet 2021</t>
  </si>
  <si>
    <t>Výhled rozpočtu 2022</t>
  </si>
  <si>
    <t>Výhled rozpočtu 2023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</si>
  <si>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</si>
  <si>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</si>
  <si>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</si>
  <si>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</si>
  <si>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</si>
  <si>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</si>
  <si>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</si>
  <si>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</si>
  <si>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</si>
  <si>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</si>
  <si>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</si>
  <si>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</si>
  <si>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</si>
  <si>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</si>
  <si>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</si>
  <si>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</si>
  <si>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</si>
  <si>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</si>
  <si>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</si>
  <si>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</si>
  <si>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</si>
  <si>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</si>
  <si>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</si>
  <si>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</si>
  <si>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</si>
  <si>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</si>
  <si>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</si>
  <si>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</si>
  <si>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</si>
  <si>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</si>
  <si>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</si>
  <si>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</si>
  <si>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</si>
  <si>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</si>
  <si>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</si>
  <si>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</si>
  <si>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</si>
  <si>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</si>
  <si>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</si>
  <si>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</si>
  <si>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</si>
  <si>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</si>
  <si>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</si>
  <si>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</si>
  <si>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</si>
  <si>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</si>
  <si>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</si>
  <si>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</si>
  <si>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</si>
  <si>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</si>
  <si>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</si>
  <si>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</si>
  <si>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</si>
  <si>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</si>
  <si>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</si>
  <si>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</si>
  <si>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</si>
  <si>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</si>
  <si>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</si>
  <si>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</si>
  <si>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</si>
  <si>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</si>
  <si>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</si>
  <si>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</si>
  <si>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</si>
  <si>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</si>
  <si>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</si>
  <si>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</si>
  <si>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</si>
  <si>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</si>
  <si>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</si>
  <si>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</si>
  <si>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</si>
  <si>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</si>
  <si>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</si>
  <si>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</si>
  <si>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</si>
  <si>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</si>
  <si>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</si>
  <si>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</si>
  <si>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Ve výhledu na rok 2022 bylo počítáno s rozpočtem vyšším o cca 5 % oproti návrhu rozpočtu na rok 2021. Oproti roku 2021 byly  opět navýšeny náklady na opravy a náklady na nákup služeb.</t>
  </si>
  <si>
    <t>Ve výhledu na rok 2023 bylo počítáno s rozpočtem vyšším o cca 10 % oproti návrhu rozpočtu na rok 2021. Oproti roku 2021 byly opět navýšeny náklady na opravy , náklady na nákup služeb a také náklady na spotřebu energií.</t>
  </si>
  <si>
    <t>Dne:</t>
  </si>
  <si>
    <t>Kebrlová Jana</t>
  </si>
  <si>
    <t xml:space="preserve">Schválil: </t>
  </si>
  <si>
    <t>Mgr.Miroslav Žalud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</si>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</sst>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&#345;edn&#283;dob&#253;%20v&#253;hled%20rozpo&#269;tu%20SMCH%20a%20Organizac&#237;/SVR%202022-2023%20-%20&#352;KOLY%20a%20PO/upr.%20Z&#352;%20P&#237;se&#269;n&#225;%20B+C)%20NR%202021%20+%20SVR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  <sheetName val="SVR 2022-2023"/>
    </sheetNames>
    <sheetDataSet>
      <sheetData sheetId="0">
        <row r="4">
          <cell r="D4" t="str">
            <v>Základní škola Chomutov, Písečná 5144</v>
          </cell>
        </row>
        <row r="6">
          <cell r="D6">
            <v>831476</v>
          </cell>
        </row>
        <row r="8">
          <cell r="D8" t="str">
            <v>Písečná 5144, 430 04 Chomutov</v>
          </cell>
        </row>
        <row r="15">
          <cell r="G15">
            <v>1132.2</v>
          </cell>
          <cell r="H15">
            <v>63.8</v>
          </cell>
          <cell r="Y15">
            <v>1250</v>
          </cell>
        </row>
        <row r="16">
          <cell r="G16">
            <v>5242</v>
          </cell>
          <cell r="J16">
            <v>5370</v>
          </cell>
          <cell r="Y16">
            <v>4940</v>
          </cell>
        </row>
        <row r="17">
          <cell r="G17">
            <v>612.6</v>
          </cell>
          <cell r="Y17">
            <v>719.5</v>
          </cell>
        </row>
        <row r="18">
          <cell r="G18">
            <v>29625.200000000001</v>
          </cell>
          <cell r="Y18">
            <v>38207.4</v>
          </cell>
        </row>
        <row r="19">
          <cell r="G19">
            <v>0</v>
          </cell>
          <cell r="Y19">
            <v>550.29999999999995</v>
          </cell>
        </row>
        <row r="20">
          <cell r="G20">
            <v>1698.1</v>
          </cell>
          <cell r="Y20">
            <v>0</v>
          </cell>
        </row>
        <row r="21">
          <cell r="G21">
            <v>204</v>
          </cell>
          <cell r="H21">
            <v>173.1</v>
          </cell>
          <cell r="Y21">
            <v>0</v>
          </cell>
          <cell r="Z21">
            <v>120</v>
          </cell>
        </row>
        <row r="22">
          <cell r="G22">
            <v>0</v>
          </cell>
          <cell r="H22">
            <v>173.1</v>
          </cell>
          <cell r="Y22">
            <v>0</v>
          </cell>
          <cell r="Z22">
            <v>120</v>
          </cell>
        </row>
        <row r="23">
          <cell r="G23">
            <v>0</v>
          </cell>
          <cell r="Y23">
            <v>0</v>
          </cell>
        </row>
        <row r="28">
          <cell r="G28">
            <v>439.6</v>
          </cell>
          <cell r="M28">
            <v>600</v>
          </cell>
          <cell r="Y28">
            <v>590</v>
          </cell>
        </row>
        <row r="29">
          <cell r="G29">
            <v>2219.1</v>
          </cell>
          <cell r="H29">
            <v>52.7</v>
          </cell>
          <cell r="M29">
            <v>1920</v>
          </cell>
          <cell r="N29">
            <v>81</v>
          </cell>
          <cell r="Y29">
            <v>1920</v>
          </cell>
        </row>
        <row r="30">
          <cell r="G30">
            <v>1854.8</v>
          </cell>
          <cell r="H30">
            <v>36.5</v>
          </cell>
          <cell r="M30">
            <v>1875</v>
          </cell>
          <cell r="N30">
            <v>120</v>
          </cell>
          <cell r="Y30">
            <v>1875</v>
          </cell>
          <cell r="Z30">
            <v>120</v>
          </cell>
        </row>
        <row r="31">
          <cell r="G31">
            <v>849.7</v>
          </cell>
          <cell r="M31">
            <v>1270</v>
          </cell>
          <cell r="Y31">
            <v>975</v>
          </cell>
        </row>
        <row r="32">
          <cell r="G32">
            <v>23116.999999999996</v>
          </cell>
          <cell r="M32">
            <v>20916.5</v>
          </cell>
          <cell r="Y32">
            <v>28355.3</v>
          </cell>
        </row>
        <row r="33">
          <cell r="G33">
            <v>22613.199999999997</v>
          </cell>
          <cell r="M33">
            <v>20566.5</v>
          </cell>
          <cell r="Y33">
            <v>28125.3</v>
          </cell>
        </row>
        <row r="34">
          <cell r="G34">
            <v>503.8</v>
          </cell>
          <cell r="M34">
            <v>350</v>
          </cell>
          <cell r="Y34">
            <v>230</v>
          </cell>
        </row>
        <row r="35">
          <cell r="G35">
            <v>7692.2999999999993</v>
          </cell>
          <cell r="M35">
            <v>7362.8</v>
          </cell>
          <cell r="Y35">
            <v>10009.6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784.1</v>
          </cell>
          <cell r="M37">
            <v>770.4</v>
          </cell>
          <cell r="Y37">
            <v>1288.8</v>
          </cell>
        </row>
        <row r="38">
          <cell r="G38">
            <v>1554.5</v>
          </cell>
          <cell r="M38">
            <v>534.6</v>
          </cell>
          <cell r="Y38">
            <v>653.5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4"/>
  <sheetViews>
    <sheetView showGridLines="0" tabSelected="1" zoomScale="80" zoomScaleNormal="80" zoomScaleSheetLayoutView="80" workbookViewId="0">
      <selection activeCell="J48" sqref="J4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2021'!D4:U4</f>
        <v>Základní škola Chomutov, Písečná 5144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2021'!D6</f>
        <v>831476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2021'!D8:U8</f>
        <v>Písečná 5144, 430 04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2021'!G15</f>
        <v>1132.2</v>
      </c>
      <c r="E15" s="47">
        <f>'[1]NR 2021'!H15</f>
        <v>63.8</v>
      </c>
      <c r="F15" s="48">
        <f t="shared" ref="F15:F23" si="0">D15+E15</f>
        <v>1196</v>
      </c>
      <c r="G15" s="46">
        <v>1250</v>
      </c>
      <c r="H15" s="47">
        <v>81</v>
      </c>
      <c r="I15" s="49">
        <f t="shared" ref="I15:I23" si="1">G15+H15</f>
        <v>1331</v>
      </c>
      <c r="J15" s="50">
        <f>'[1]NR 2021'!Y15</f>
        <v>1250</v>
      </c>
      <c r="K15" s="51">
        <f>'[1]NR 2021'!Z15</f>
        <v>0</v>
      </c>
      <c r="L15" s="52">
        <f>J15+K15</f>
        <v>1250</v>
      </c>
      <c r="M15" s="53">
        <v>1250</v>
      </c>
      <c r="N15" s="47">
        <v>0</v>
      </c>
      <c r="O15" s="48">
        <v>1250</v>
      </c>
      <c r="P15" s="46">
        <v>1250</v>
      </c>
      <c r="Q15" s="47">
        <v>0</v>
      </c>
      <c r="R15" s="48">
        <v>1250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2021'!G16</f>
        <v>5242</v>
      </c>
      <c r="E16" s="56">
        <f>'[1]NR 2021'!H16</f>
        <v>0</v>
      </c>
      <c r="F16" s="48">
        <f t="shared" si="0"/>
        <v>5242</v>
      </c>
      <c r="G16" s="46">
        <f>'[1]NR 2021'!J16</f>
        <v>5370</v>
      </c>
      <c r="H16" s="56">
        <f>'[1]NR 2021'!K16</f>
        <v>0</v>
      </c>
      <c r="I16" s="49">
        <f t="shared" si="1"/>
        <v>5370</v>
      </c>
      <c r="J16" s="57">
        <f>'[1]NR 2021'!Y16</f>
        <v>4940</v>
      </c>
      <c r="K16" s="58">
        <f>'[1]NR 2021'!Z16</f>
        <v>0</v>
      </c>
      <c r="L16" s="59">
        <f t="shared" ref="L16:L23" si="2">J16+K16</f>
        <v>4940</v>
      </c>
      <c r="M16" s="60">
        <v>5190</v>
      </c>
      <c r="N16" s="56">
        <v>0</v>
      </c>
      <c r="O16" s="48">
        <v>4940</v>
      </c>
      <c r="P16" s="61">
        <v>5400</v>
      </c>
      <c r="Q16" s="56">
        <v>0</v>
      </c>
      <c r="R16" s="48">
        <v>4940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2021'!G17</f>
        <v>612.6</v>
      </c>
      <c r="E17" s="56">
        <f>'[1]NR 2021'!H17</f>
        <v>0</v>
      </c>
      <c r="F17" s="48">
        <f t="shared" si="0"/>
        <v>612.6</v>
      </c>
      <c r="G17" s="46">
        <f>'[1]NR 2021'!J17</f>
        <v>0</v>
      </c>
      <c r="H17" s="56">
        <f>'[1]NR 2021'!K17</f>
        <v>0</v>
      </c>
      <c r="I17" s="49">
        <f t="shared" si="1"/>
        <v>0</v>
      </c>
      <c r="J17" s="57">
        <f>'[1]NR 2021'!Y17</f>
        <v>719.5</v>
      </c>
      <c r="K17" s="58">
        <f>'[1]NR 2021'!Z17</f>
        <v>0</v>
      </c>
      <c r="L17" s="59">
        <f t="shared" si="2"/>
        <v>719.5</v>
      </c>
      <c r="M17" s="60">
        <v>0</v>
      </c>
      <c r="N17" s="63">
        <v>0</v>
      </c>
      <c r="O17" s="48">
        <v>0</v>
      </c>
      <c r="P17" s="61">
        <v>0</v>
      </c>
      <c r="Q17" s="63">
        <v>0</v>
      </c>
      <c r="R17" s="48"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2021'!G18</f>
        <v>29625.200000000001</v>
      </c>
      <c r="E18" s="47">
        <f>'[1]NR 2021'!H18</f>
        <v>0</v>
      </c>
      <c r="F18" s="48">
        <f t="shared" si="0"/>
        <v>29625.200000000001</v>
      </c>
      <c r="G18" s="46">
        <v>28629.3</v>
      </c>
      <c r="H18" s="47">
        <v>0</v>
      </c>
      <c r="I18" s="49">
        <f t="shared" si="1"/>
        <v>28629.3</v>
      </c>
      <c r="J18" s="57">
        <f>'[1]NR 2021'!Y18</f>
        <v>38207.4</v>
      </c>
      <c r="K18" s="58">
        <f>'[1]NR 2021'!Z18</f>
        <v>0</v>
      </c>
      <c r="L18" s="59">
        <f t="shared" si="2"/>
        <v>38207.4</v>
      </c>
      <c r="M18" s="60">
        <v>34816.9</v>
      </c>
      <c r="N18" s="47">
        <v>0</v>
      </c>
      <c r="O18" s="48">
        <v>34816.9</v>
      </c>
      <c r="P18" s="61">
        <v>34816.9</v>
      </c>
      <c r="Q18" s="47">
        <v>0</v>
      </c>
      <c r="R18" s="48">
        <v>34816.9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2021'!G19</f>
        <v>0</v>
      </c>
      <c r="E19" s="47">
        <f>'[1]NR 2021'!H19</f>
        <v>0</v>
      </c>
      <c r="F19" s="48">
        <f t="shared" si="0"/>
        <v>0</v>
      </c>
      <c r="G19" s="46">
        <f>'[1]NR 2021'!J19</f>
        <v>0</v>
      </c>
      <c r="H19" s="47">
        <f>'[1]NR 2021'!K19</f>
        <v>0</v>
      </c>
      <c r="I19" s="49">
        <f t="shared" si="1"/>
        <v>0</v>
      </c>
      <c r="J19" s="57">
        <f>'[1]NR 2021'!Y19</f>
        <v>550.29999999999995</v>
      </c>
      <c r="K19" s="58">
        <f>'[1]NR 2021'!Z19</f>
        <v>0</v>
      </c>
      <c r="L19" s="59">
        <f t="shared" si="2"/>
        <v>550.29999999999995</v>
      </c>
      <c r="M19" s="60">
        <v>550.29999999999995</v>
      </c>
      <c r="N19" s="66">
        <v>0</v>
      </c>
      <c r="O19" s="48">
        <v>550.29999999999995</v>
      </c>
      <c r="P19" s="61">
        <v>550.29999999999995</v>
      </c>
      <c r="Q19" s="66">
        <v>0</v>
      </c>
      <c r="R19" s="48">
        <v>550.29999999999995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2021'!G20</f>
        <v>1698.1</v>
      </c>
      <c r="E20" s="47">
        <f>'[1]NR 2021'!H20</f>
        <v>0</v>
      </c>
      <c r="F20" s="48">
        <f t="shared" si="0"/>
        <v>1698.1</v>
      </c>
      <c r="G20" s="46">
        <f>'[1]NR 2021'!J20</f>
        <v>0</v>
      </c>
      <c r="H20" s="47">
        <f>'[1]NR 2021'!K20</f>
        <v>0</v>
      </c>
      <c r="I20" s="49">
        <f t="shared" si="1"/>
        <v>0</v>
      </c>
      <c r="J20" s="57">
        <f>'[1]NR 2021'!Y20</f>
        <v>0</v>
      </c>
      <c r="K20" s="58">
        <f>'[1]NR 2021'!Z20</f>
        <v>0</v>
      </c>
      <c r="L20" s="59">
        <f t="shared" si="2"/>
        <v>0</v>
      </c>
      <c r="M20" s="60">
        <v>0</v>
      </c>
      <c r="N20" s="66">
        <v>0</v>
      </c>
      <c r="O20" s="48">
        <v>0</v>
      </c>
      <c r="P20" s="61">
        <v>0</v>
      </c>
      <c r="Q20" s="66">
        <v>0</v>
      </c>
      <c r="R20" s="48">
        <v>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2021'!G21</f>
        <v>204</v>
      </c>
      <c r="E21" s="47">
        <f>'[1]NR 2021'!H21</f>
        <v>173.1</v>
      </c>
      <c r="F21" s="48">
        <f t="shared" si="0"/>
        <v>377.1</v>
      </c>
      <c r="G21" s="46">
        <f>'[1]NR 2021'!J21</f>
        <v>0</v>
      </c>
      <c r="H21" s="47">
        <v>120</v>
      </c>
      <c r="I21" s="49">
        <f t="shared" si="1"/>
        <v>120</v>
      </c>
      <c r="J21" s="57">
        <f>'[1]NR 2021'!Y21</f>
        <v>0</v>
      </c>
      <c r="K21" s="58">
        <f>'[1]NR 2021'!Z21</f>
        <v>120</v>
      </c>
      <c r="L21" s="59">
        <f t="shared" si="2"/>
        <v>120</v>
      </c>
      <c r="M21" s="60">
        <v>0</v>
      </c>
      <c r="N21" s="69">
        <v>120</v>
      </c>
      <c r="O21" s="48">
        <v>120</v>
      </c>
      <c r="P21" s="61">
        <v>0</v>
      </c>
      <c r="Q21" s="69">
        <v>120</v>
      </c>
      <c r="R21" s="48">
        <v>120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2021'!G22</f>
        <v>0</v>
      </c>
      <c r="E22" s="47">
        <f>'[1]NR 2021'!H22</f>
        <v>173.1</v>
      </c>
      <c r="F22" s="48">
        <f t="shared" si="0"/>
        <v>173.1</v>
      </c>
      <c r="G22" s="46">
        <f>'[1]NR 2021'!J22</f>
        <v>0</v>
      </c>
      <c r="H22" s="47">
        <v>120</v>
      </c>
      <c r="I22" s="49">
        <f t="shared" si="1"/>
        <v>120</v>
      </c>
      <c r="J22" s="57">
        <f>'[1]NR 2021'!Y22</f>
        <v>0</v>
      </c>
      <c r="K22" s="58">
        <f>'[1]NR 2021'!Z22</f>
        <v>120</v>
      </c>
      <c r="L22" s="59">
        <f t="shared" si="2"/>
        <v>120</v>
      </c>
      <c r="M22" s="60">
        <v>0</v>
      </c>
      <c r="N22" s="69">
        <v>120</v>
      </c>
      <c r="O22" s="48">
        <v>120</v>
      </c>
      <c r="P22" s="61">
        <v>0</v>
      </c>
      <c r="Q22" s="69">
        <v>120</v>
      </c>
      <c r="R22" s="48">
        <v>120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2021'!G23</f>
        <v>0</v>
      </c>
      <c r="E23" s="47">
        <f>'[1]NR 2021'!H23</f>
        <v>0</v>
      </c>
      <c r="F23" s="72">
        <f t="shared" si="0"/>
        <v>0</v>
      </c>
      <c r="G23" s="46">
        <f>'[1]NR 2021'!J23</f>
        <v>0</v>
      </c>
      <c r="H23" s="47">
        <f>'[1]NR 2021'!K23</f>
        <v>0</v>
      </c>
      <c r="I23" s="73">
        <f t="shared" si="1"/>
        <v>0</v>
      </c>
      <c r="J23" s="57">
        <f>'[1]NR 2021'!Y23</f>
        <v>0</v>
      </c>
      <c r="K23" s="58">
        <f>'[1]NR 2021'!Z23</f>
        <v>0</v>
      </c>
      <c r="L23" s="59">
        <f t="shared" si="2"/>
        <v>0</v>
      </c>
      <c r="M23" s="74">
        <v>0</v>
      </c>
      <c r="N23" s="75">
        <v>0</v>
      </c>
      <c r="O23" s="72">
        <v>0</v>
      </c>
      <c r="P23" s="76">
        <v>0</v>
      </c>
      <c r="Q23" s="75">
        <v>0</v>
      </c>
      <c r="R23" s="72"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3">SUM(D15:D21)</f>
        <v>38514.1</v>
      </c>
      <c r="E24" s="79">
        <f t="shared" si="3"/>
        <v>236.89999999999998</v>
      </c>
      <c r="F24" s="79">
        <f t="shared" si="3"/>
        <v>38751</v>
      </c>
      <c r="G24" s="79">
        <f t="shared" si="3"/>
        <v>35249.300000000003</v>
      </c>
      <c r="H24" s="79">
        <f t="shared" si="3"/>
        <v>201</v>
      </c>
      <c r="I24" s="80">
        <f t="shared" si="3"/>
        <v>35450.300000000003</v>
      </c>
      <c r="J24" s="81">
        <f t="shared" si="3"/>
        <v>45667.200000000004</v>
      </c>
      <c r="K24" s="81">
        <f t="shared" si="3"/>
        <v>120</v>
      </c>
      <c r="L24" s="81">
        <f t="shared" si="3"/>
        <v>45787.200000000004</v>
      </c>
      <c r="M24" s="82">
        <f t="shared" si="3"/>
        <v>41807.200000000004</v>
      </c>
      <c r="N24" s="79">
        <f t="shared" si="3"/>
        <v>120</v>
      </c>
      <c r="O24" s="79">
        <f t="shared" si="3"/>
        <v>41677.200000000004</v>
      </c>
      <c r="P24" s="79">
        <f t="shared" si="3"/>
        <v>42017.200000000004</v>
      </c>
      <c r="Q24" s="79">
        <f t="shared" si="3"/>
        <v>120</v>
      </c>
      <c r="R24" s="79">
        <f t="shared" si="3"/>
        <v>41677.200000000004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2021'!G28</f>
        <v>439.6</v>
      </c>
      <c r="E28" s="47">
        <f>'[1]NR 2021'!H28</f>
        <v>0</v>
      </c>
      <c r="F28" s="48">
        <f t="shared" ref="F28:F38" si="4">D28+E28</f>
        <v>439.6</v>
      </c>
      <c r="G28" s="46">
        <f>'[1]NR 2021'!M28</f>
        <v>600</v>
      </c>
      <c r="H28" s="47">
        <f>'[1]NR 2021'!N28</f>
        <v>0</v>
      </c>
      <c r="I28" s="49">
        <f t="shared" ref="I28:I38" si="5">G28+H28</f>
        <v>600</v>
      </c>
      <c r="J28" s="50">
        <f>'[1]NR 2021'!Y28</f>
        <v>590</v>
      </c>
      <c r="K28" s="51">
        <f>'[1]NR 2021'!Z28</f>
        <v>0</v>
      </c>
      <c r="L28" s="52">
        <f t="shared" ref="L28:L38" si="6">J28+K28</f>
        <v>590</v>
      </c>
      <c r="M28" s="101">
        <v>690</v>
      </c>
      <c r="N28" s="101">
        <v>0</v>
      </c>
      <c r="O28" s="48">
        <v>590</v>
      </c>
      <c r="P28" s="101">
        <v>690</v>
      </c>
      <c r="Q28" s="101">
        <v>0</v>
      </c>
      <c r="R28" s="48">
        <v>590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2021'!G29</f>
        <v>2219.1</v>
      </c>
      <c r="E29" s="56">
        <f>'[1]NR 2021'!H29</f>
        <v>52.7</v>
      </c>
      <c r="F29" s="48">
        <f t="shared" si="4"/>
        <v>2271.7999999999997</v>
      </c>
      <c r="G29" s="46">
        <f>'[1]NR 2021'!M29</f>
        <v>1920</v>
      </c>
      <c r="H29" s="56">
        <f>'[1]NR 2021'!N29</f>
        <v>81</v>
      </c>
      <c r="I29" s="49">
        <f t="shared" si="5"/>
        <v>2001</v>
      </c>
      <c r="J29" s="57">
        <f>'[1]NR 2021'!Y29</f>
        <v>1920</v>
      </c>
      <c r="K29" s="103">
        <f>'[1]NR 2021'!Z29</f>
        <v>0</v>
      </c>
      <c r="L29" s="59">
        <f t="shared" si="6"/>
        <v>1920</v>
      </c>
      <c r="M29" s="104">
        <v>1920</v>
      </c>
      <c r="N29" s="105">
        <v>0</v>
      </c>
      <c r="O29" s="48">
        <v>1920</v>
      </c>
      <c r="P29" s="104">
        <v>1920</v>
      </c>
      <c r="Q29" s="105">
        <v>0</v>
      </c>
      <c r="R29" s="48">
        <v>1920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2021'!G30</f>
        <v>1854.8</v>
      </c>
      <c r="E30" s="56">
        <f>'[1]NR 2021'!H30</f>
        <v>36.5</v>
      </c>
      <c r="F30" s="48">
        <f t="shared" si="4"/>
        <v>1891.3</v>
      </c>
      <c r="G30" s="46">
        <f>'[1]NR 2021'!M30</f>
        <v>1875</v>
      </c>
      <c r="H30" s="56">
        <f>'[1]NR 2021'!N30</f>
        <v>120</v>
      </c>
      <c r="I30" s="49">
        <f t="shared" si="5"/>
        <v>1995</v>
      </c>
      <c r="J30" s="57">
        <f>'[1]NR 2021'!Y30</f>
        <v>1875</v>
      </c>
      <c r="K30" s="103">
        <f>'[1]NR 2021'!Z30</f>
        <v>120</v>
      </c>
      <c r="L30" s="59">
        <f t="shared" si="6"/>
        <v>1995</v>
      </c>
      <c r="M30" s="104">
        <v>1875</v>
      </c>
      <c r="N30" s="105">
        <v>120</v>
      </c>
      <c r="O30" s="48">
        <v>1995</v>
      </c>
      <c r="P30" s="104">
        <v>1975</v>
      </c>
      <c r="Q30" s="105">
        <v>120</v>
      </c>
      <c r="R30" s="48">
        <v>1995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2021'!G31</f>
        <v>849.7</v>
      </c>
      <c r="E31" s="47">
        <f>'[1]NR 2021'!H31</f>
        <v>0</v>
      </c>
      <c r="F31" s="48">
        <f t="shared" si="4"/>
        <v>849.7</v>
      </c>
      <c r="G31" s="46">
        <f>'[1]NR 2021'!M31</f>
        <v>1270</v>
      </c>
      <c r="H31" s="47">
        <f>'[1]NR 2021'!N31</f>
        <v>0</v>
      </c>
      <c r="I31" s="49">
        <f t="shared" si="5"/>
        <v>1270</v>
      </c>
      <c r="J31" s="57">
        <f>'[1]NR 2021'!Y31</f>
        <v>975</v>
      </c>
      <c r="K31" s="58">
        <f>'[1]NR 2021'!Z31</f>
        <v>0</v>
      </c>
      <c r="L31" s="59">
        <f t="shared" si="6"/>
        <v>975</v>
      </c>
      <c r="M31" s="104">
        <v>1060.7</v>
      </c>
      <c r="N31" s="104">
        <v>0</v>
      </c>
      <c r="O31" s="48">
        <v>881.9</v>
      </c>
      <c r="P31" s="104">
        <v>1199.5999999999999</v>
      </c>
      <c r="Q31" s="104">
        <v>0</v>
      </c>
      <c r="R31" s="48">
        <v>881.9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2021'!G32</f>
        <v>23116.999999999996</v>
      </c>
      <c r="E32" s="47">
        <f>'[1]NR 2021'!H32</f>
        <v>0</v>
      </c>
      <c r="F32" s="48">
        <f t="shared" si="4"/>
        <v>23116.999999999996</v>
      </c>
      <c r="G32" s="46">
        <f>'[1]NR 2021'!M32</f>
        <v>20916.5</v>
      </c>
      <c r="H32" s="47">
        <f>'[1]NR 2021'!N32</f>
        <v>0</v>
      </c>
      <c r="I32" s="49">
        <f t="shared" si="5"/>
        <v>20916.5</v>
      </c>
      <c r="J32" s="57">
        <f>'[1]NR 2021'!Y32</f>
        <v>28355.3</v>
      </c>
      <c r="K32" s="58">
        <f>'[1]NR 2021'!Z32</f>
        <v>0</v>
      </c>
      <c r="L32" s="59">
        <f t="shared" si="6"/>
        <v>28355.3</v>
      </c>
      <c r="M32" s="104">
        <v>25397.3</v>
      </c>
      <c r="N32" s="104">
        <v>0</v>
      </c>
      <c r="O32" s="48">
        <v>25397.3</v>
      </c>
      <c r="P32" s="104">
        <v>25397.3</v>
      </c>
      <c r="Q32" s="104">
        <v>0</v>
      </c>
      <c r="R32" s="48">
        <v>25397.3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2021'!G33</f>
        <v>22613.199999999997</v>
      </c>
      <c r="E33" s="47">
        <f>'[1]NR 2021'!H33</f>
        <v>0</v>
      </c>
      <c r="F33" s="48">
        <f t="shared" si="4"/>
        <v>22613.199999999997</v>
      </c>
      <c r="G33" s="46">
        <f>'[1]NR 2021'!M33</f>
        <v>20566.5</v>
      </c>
      <c r="H33" s="47">
        <f>'[1]NR 2021'!N33</f>
        <v>0</v>
      </c>
      <c r="I33" s="49">
        <f t="shared" si="5"/>
        <v>20566.5</v>
      </c>
      <c r="J33" s="57">
        <f>'[1]NR 2021'!Y33</f>
        <v>28125.3</v>
      </c>
      <c r="K33" s="58">
        <f>'[1]NR 2021'!Z33</f>
        <v>0</v>
      </c>
      <c r="L33" s="59">
        <f t="shared" si="6"/>
        <v>28125.3</v>
      </c>
      <c r="M33" s="104">
        <v>25167.3</v>
      </c>
      <c r="N33" s="104">
        <v>0</v>
      </c>
      <c r="O33" s="48">
        <v>25167.3</v>
      </c>
      <c r="P33" s="104">
        <v>25167.3</v>
      </c>
      <c r="Q33" s="104">
        <v>0</v>
      </c>
      <c r="R33" s="48">
        <v>25167.3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2021'!G34</f>
        <v>503.8</v>
      </c>
      <c r="E34" s="47">
        <f>'[1]NR 2021'!H34</f>
        <v>0</v>
      </c>
      <c r="F34" s="48">
        <f t="shared" si="4"/>
        <v>503.8</v>
      </c>
      <c r="G34" s="46">
        <f>'[1]NR 2021'!M34</f>
        <v>350</v>
      </c>
      <c r="H34" s="47">
        <f>'[1]NR 2021'!N34</f>
        <v>0</v>
      </c>
      <c r="I34" s="49">
        <f t="shared" si="5"/>
        <v>350</v>
      </c>
      <c r="J34" s="57">
        <f>'[1]NR 2021'!Y34</f>
        <v>230</v>
      </c>
      <c r="K34" s="58">
        <f>'[1]NR 2021'!Z34</f>
        <v>0</v>
      </c>
      <c r="L34" s="59">
        <f t="shared" si="6"/>
        <v>230</v>
      </c>
      <c r="M34" s="104">
        <v>230</v>
      </c>
      <c r="N34" s="104">
        <v>0</v>
      </c>
      <c r="O34" s="48">
        <v>230</v>
      </c>
      <c r="P34" s="104">
        <v>230</v>
      </c>
      <c r="Q34" s="104">
        <v>0</v>
      </c>
      <c r="R34" s="48">
        <v>230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2021'!G35</f>
        <v>7692.2999999999993</v>
      </c>
      <c r="E35" s="47">
        <f>'[1]NR 2021'!H35</f>
        <v>0</v>
      </c>
      <c r="F35" s="48">
        <f t="shared" si="4"/>
        <v>7692.2999999999993</v>
      </c>
      <c r="G35" s="46">
        <f>'[1]NR 2021'!M35</f>
        <v>7362.8</v>
      </c>
      <c r="H35" s="47">
        <f>'[1]NR 2021'!N35</f>
        <v>0</v>
      </c>
      <c r="I35" s="49">
        <f t="shared" si="5"/>
        <v>7362.8</v>
      </c>
      <c r="J35" s="57">
        <f>'[1]NR 2021'!Y35</f>
        <v>10009.6</v>
      </c>
      <c r="K35" s="58">
        <f>'[1]NR 2021'!Z35</f>
        <v>0</v>
      </c>
      <c r="L35" s="59">
        <f t="shared" si="6"/>
        <v>10009.6</v>
      </c>
      <c r="M35" s="104">
        <v>9009.9</v>
      </c>
      <c r="N35" s="104">
        <v>0</v>
      </c>
      <c r="O35" s="48">
        <v>9009.9</v>
      </c>
      <c r="P35" s="104">
        <v>9009.9</v>
      </c>
      <c r="Q35" s="104">
        <v>0</v>
      </c>
      <c r="R35" s="48">
        <v>9009.9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2021'!G36</f>
        <v>0</v>
      </c>
      <c r="E36" s="47">
        <f>'[1]NR 2021'!H36</f>
        <v>0</v>
      </c>
      <c r="F36" s="48">
        <f t="shared" si="4"/>
        <v>0</v>
      </c>
      <c r="G36" s="46">
        <f>'[1]NR 2021'!M36</f>
        <v>0</v>
      </c>
      <c r="H36" s="47">
        <f>'[1]NR 2021'!N36</f>
        <v>0</v>
      </c>
      <c r="I36" s="49">
        <f t="shared" si="5"/>
        <v>0</v>
      </c>
      <c r="J36" s="57">
        <f>'[1]NR 2021'!Y36</f>
        <v>0</v>
      </c>
      <c r="K36" s="58">
        <f>'[1]NR 2021'!Z36</f>
        <v>0</v>
      </c>
      <c r="L36" s="59">
        <f t="shared" si="6"/>
        <v>0</v>
      </c>
      <c r="M36" s="104">
        <v>0</v>
      </c>
      <c r="N36" s="104">
        <v>0</v>
      </c>
      <c r="O36" s="48">
        <v>0</v>
      </c>
      <c r="P36" s="104">
        <v>0</v>
      </c>
      <c r="Q36" s="104">
        <v>0</v>
      </c>
      <c r="R36" s="48"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2021'!G37</f>
        <v>784.1</v>
      </c>
      <c r="E37" s="47">
        <f>'[1]NR 2021'!H37</f>
        <v>0</v>
      </c>
      <c r="F37" s="48">
        <f t="shared" si="4"/>
        <v>784.1</v>
      </c>
      <c r="G37" s="46">
        <f>'[1]NR 2021'!M37</f>
        <v>770.4</v>
      </c>
      <c r="H37" s="47">
        <f>'[1]NR 2021'!N37</f>
        <v>0</v>
      </c>
      <c r="I37" s="49">
        <f t="shared" si="5"/>
        <v>770.4</v>
      </c>
      <c r="J37" s="57">
        <f>'[1]NR 2021'!Y37</f>
        <v>1288.8</v>
      </c>
      <c r="K37" s="58">
        <f>'[1]NR 2021'!Z37</f>
        <v>0</v>
      </c>
      <c r="L37" s="59">
        <f t="shared" si="6"/>
        <v>1288.8</v>
      </c>
      <c r="M37" s="104">
        <v>1260</v>
      </c>
      <c r="N37" s="104">
        <v>0</v>
      </c>
      <c r="O37" s="48">
        <v>1288.8</v>
      </c>
      <c r="P37" s="104">
        <v>1231.0999999999999</v>
      </c>
      <c r="Q37" s="104">
        <v>0</v>
      </c>
      <c r="R37" s="48">
        <v>1288.8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2021'!G38</f>
        <v>1554.5</v>
      </c>
      <c r="E38" s="47">
        <f>'[1]NR 2021'!H38</f>
        <v>0</v>
      </c>
      <c r="F38" s="72">
        <f t="shared" si="4"/>
        <v>1554.5</v>
      </c>
      <c r="G38" s="46">
        <f>'[1]NR 2021'!M38</f>
        <v>534.6</v>
      </c>
      <c r="H38" s="47">
        <f>'[1]NR 2021'!N38</f>
        <v>0</v>
      </c>
      <c r="I38" s="73">
        <f t="shared" si="5"/>
        <v>534.6</v>
      </c>
      <c r="J38" s="57">
        <f>'[1]NR 2021'!Y38</f>
        <v>653.5</v>
      </c>
      <c r="K38" s="58">
        <f>'[1]NR 2021'!Z38</f>
        <v>0</v>
      </c>
      <c r="L38" s="59">
        <f t="shared" si="6"/>
        <v>653.5</v>
      </c>
      <c r="M38" s="109">
        <v>594.29999999999995</v>
      </c>
      <c r="N38" s="109">
        <v>0</v>
      </c>
      <c r="O38" s="72">
        <v>594.29999999999995</v>
      </c>
      <c r="P38" s="109">
        <v>594.29999999999995</v>
      </c>
      <c r="Q38" s="109">
        <v>0</v>
      </c>
      <c r="R38" s="72">
        <v>594.29999999999995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38511.1</v>
      </c>
      <c r="E39" s="111">
        <f>SUM(E28:E32)+SUM(E35:E38)</f>
        <v>89.2</v>
      </c>
      <c r="F39" s="112">
        <f>SUM(F35:F38)+SUM(F28:F32)</f>
        <v>38600.299999999996</v>
      </c>
      <c r="G39" s="111">
        <f>SUM(G28:G32)+SUM(G35:G38)</f>
        <v>35249.300000000003</v>
      </c>
      <c r="H39" s="111">
        <f>SUM(H28:H32)+SUM(H35:H38)</f>
        <v>201</v>
      </c>
      <c r="I39" s="113">
        <f>SUM(I35:I38)+SUM(I28:I32)</f>
        <v>35450.300000000003</v>
      </c>
      <c r="J39" s="114">
        <f>SUM(J28:J32)+SUM(J35:J38)</f>
        <v>45667.200000000004</v>
      </c>
      <c r="K39" s="115">
        <f>SUM(K28:K32)+SUM(K35:K38)</f>
        <v>120</v>
      </c>
      <c r="L39" s="114">
        <f>SUM(L35:L38)+SUM(L28:L32)</f>
        <v>45787.200000000004</v>
      </c>
      <c r="M39" s="111">
        <f>SUM(M28:M32)+SUM(M35:M38)</f>
        <v>41807.199999999997</v>
      </c>
      <c r="N39" s="111">
        <f>SUM(N28:N32)+SUM(N35:N38)</f>
        <v>120</v>
      </c>
      <c r="O39" s="112">
        <f>SUM(O35:O38)+SUM(O28:O32)</f>
        <v>41677.199999999997</v>
      </c>
      <c r="P39" s="111">
        <f>SUM(P28:P32)+SUM(P35:P38)</f>
        <v>42017.2</v>
      </c>
      <c r="Q39" s="111">
        <f>SUM(Q28:Q32)+SUM(Q35:Q38)</f>
        <v>120</v>
      </c>
      <c r="R39" s="112">
        <f>SUM(R35:R38)+SUM(R28:R32)</f>
        <v>41677.199999999997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7">D24-D39</f>
        <v>3</v>
      </c>
      <c r="E40" s="118">
        <f t="shared" si="7"/>
        <v>147.69999999999999</v>
      </c>
      <c r="F40" s="119">
        <f t="shared" si="7"/>
        <v>150.70000000000437</v>
      </c>
      <c r="G40" s="118">
        <f t="shared" si="7"/>
        <v>0</v>
      </c>
      <c r="H40" s="118">
        <f t="shared" si="7"/>
        <v>0</v>
      </c>
      <c r="I40" s="120">
        <f t="shared" si="7"/>
        <v>0</v>
      </c>
      <c r="J40" s="118">
        <f t="shared" si="7"/>
        <v>0</v>
      </c>
      <c r="K40" s="118">
        <f t="shared" si="7"/>
        <v>0</v>
      </c>
      <c r="L40" s="119">
        <f t="shared" si="7"/>
        <v>0</v>
      </c>
      <c r="M40" s="121">
        <f t="shared" si="7"/>
        <v>0</v>
      </c>
      <c r="N40" s="118">
        <f t="shared" si="7"/>
        <v>0</v>
      </c>
      <c r="O40" s="119">
        <f t="shared" si="7"/>
        <v>0</v>
      </c>
      <c r="P40" s="118">
        <f t="shared" si="7"/>
        <v>0</v>
      </c>
      <c r="Q40" s="118">
        <f t="shared" si="7"/>
        <v>0</v>
      </c>
      <c r="R40" s="119">
        <f t="shared" si="7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-5091.2999999999956</v>
      </c>
      <c r="G41" s="124"/>
      <c r="H41" s="127"/>
      <c r="I41" s="128">
        <f>I40-G16</f>
        <v>-5370</v>
      </c>
      <c r="J41" s="129"/>
      <c r="K41" s="127"/>
      <c r="L41" s="126">
        <f>L40-J16</f>
        <v>-4940</v>
      </c>
      <c r="M41" s="130"/>
      <c r="N41" s="127"/>
      <c r="O41" s="126">
        <f>O40-M16</f>
        <v>-5190</v>
      </c>
      <c r="P41" s="124"/>
      <c r="Q41" s="127"/>
      <c r="R41" s="126">
        <f>R40-P16</f>
        <v>-5400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673</v>
      </c>
      <c r="E44" s="134"/>
      <c r="F44" s="140"/>
      <c r="G44" s="142">
        <v>673</v>
      </c>
      <c r="H44" s="143"/>
      <c r="I44" s="143"/>
      <c r="J44" s="142">
        <v>585</v>
      </c>
      <c r="K44" s="143"/>
      <c r="L44" s="143"/>
      <c r="M44" s="142">
        <v>585</v>
      </c>
      <c r="N44" s="3"/>
      <c r="O44" s="3"/>
      <c r="P44" s="142">
        <v>585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820</v>
      </c>
      <c r="H47" s="150">
        <v>0</v>
      </c>
      <c r="I47" s="3"/>
      <c r="J47" s="149">
        <v>0</v>
      </c>
      <c r="K47" s="150">
        <v>0</v>
      </c>
      <c r="L47" s="143"/>
      <c r="M47" s="149">
        <v>400</v>
      </c>
      <c r="N47" s="150">
        <v>0</v>
      </c>
      <c r="O47" s="3"/>
      <c r="P47" s="149">
        <v>500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2151</v>
      </c>
      <c r="E50" s="134"/>
      <c r="F50" s="3"/>
      <c r="G50" s="155">
        <f>SUM(G51:G54)</f>
        <v>1402.6999999999998</v>
      </c>
      <c r="H50" s="3"/>
      <c r="I50" s="3"/>
      <c r="J50" s="155">
        <f>SUM(J51:J54)</f>
        <v>1387.8</v>
      </c>
      <c r="K50" s="3"/>
      <c r="L50" s="156"/>
      <c r="M50" s="155">
        <f>SUM(M51:M54)</f>
        <v>1385.3</v>
      </c>
      <c r="N50" s="156"/>
      <c r="O50" s="156"/>
      <c r="P50" s="155">
        <f>SUM(P51:P54)</f>
        <v>1402.7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1044.9000000000001</v>
      </c>
      <c r="E51" s="134"/>
      <c r="F51" s="3"/>
      <c r="G51" s="155">
        <v>236.5</v>
      </c>
      <c r="H51" s="3"/>
      <c r="I51" s="3"/>
      <c r="J51" s="155">
        <v>306.5</v>
      </c>
      <c r="K51" s="3"/>
      <c r="L51" s="156"/>
      <c r="M51" s="155">
        <v>356.5</v>
      </c>
      <c r="N51" s="156"/>
      <c r="O51" s="156"/>
      <c r="P51" s="155">
        <v>410.5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332.8</v>
      </c>
      <c r="E52" s="134"/>
      <c r="F52" s="3"/>
      <c r="G52" s="155">
        <v>462.9</v>
      </c>
      <c r="H52" s="3"/>
      <c r="I52" s="3"/>
      <c r="J52" s="155">
        <v>416.3</v>
      </c>
      <c r="K52" s="3"/>
      <c r="L52" s="156"/>
      <c r="M52" s="155">
        <v>375.3</v>
      </c>
      <c r="N52" s="156"/>
      <c r="O52" s="156"/>
      <c r="P52" s="155">
        <v>350.1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262.39999999999998</v>
      </c>
      <c r="E53" s="134"/>
      <c r="F53" s="3"/>
      <c r="G53" s="155">
        <v>130.4</v>
      </c>
      <c r="H53" s="3"/>
      <c r="I53" s="3"/>
      <c r="J53" s="155">
        <v>100.4</v>
      </c>
      <c r="K53" s="3"/>
      <c r="L53" s="156"/>
      <c r="M53" s="155">
        <v>120.6</v>
      </c>
      <c r="N53" s="156"/>
      <c r="O53" s="156"/>
      <c r="P53" s="155">
        <v>130.5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510.9</v>
      </c>
      <c r="E54" s="134"/>
      <c r="F54" s="3"/>
      <c r="G54" s="155">
        <v>572.9</v>
      </c>
      <c r="H54" s="3"/>
      <c r="I54" s="3"/>
      <c r="J54" s="155">
        <v>564.6</v>
      </c>
      <c r="K54" s="3"/>
      <c r="L54" s="156"/>
      <c r="M54" s="155">
        <v>532.9</v>
      </c>
      <c r="N54" s="156"/>
      <c r="O54" s="156"/>
      <c r="P54" s="155">
        <v>511.6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54.9</v>
      </c>
      <c r="E57" s="134"/>
      <c r="F57" s="140"/>
      <c r="G57" s="158">
        <v>56</v>
      </c>
      <c r="H57" s="134"/>
      <c r="I57" s="140"/>
      <c r="J57" s="158">
        <v>59</v>
      </c>
      <c r="K57" s="140"/>
      <c r="L57" s="3"/>
      <c r="M57" s="158">
        <v>59</v>
      </c>
      <c r="N57" s="3"/>
      <c r="O57" s="3"/>
      <c r="P57" s="158">
        <v>59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 t="s">
        <v>91</v>
      </c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 t="s">
        <v>92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93</v>
      </c>
      <c r="C72" s="183">
        <v>44105</v>
      </c>
      <c r="D72" s="170" t="s">
        <v>94</v>
      </c>
      <c r="E72" s="182"/>
      <c r="F72" s="182" t="s">
        <v>95</v>
      </c>
      <c r="G72" s="184" t="s">
        <v>96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97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2020-12-30T11:28:32Z</dcterms:created>
  <dcterms:modified xsi:type="dcterms:W3CDTF">2020-12-30T11:28:48Z</dcterms:modified>
</cp:coreProperties>
</file>