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an Mareš\Desktop\SVR 2022-2023 - ŠKOLY a PO\Zveřejnění\"/>
    </mc:Choice>
  </mc:AlternateContent>
  <bookViews>
    <workbookView xWindow="0" yWindow="0" windowWidth="28800" windowHeight="12300"/>
  </bookViews>
  <sheets>
    <sheet name="SVR 2022-2023" sheetId="4" r:id="rId1"/>
  </sheets>
  <externalReferences>
    <externalReference r:id="rId2"/>
  </externalReferences>
  <definedNames>
    <definedName name="_xlnm.Print_Area" localSheetId="0">'SVR 2022-2023'!$A$1:$S$77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" i="4" l="1"/>
  <c r="D6" i="4"/>
  <c r="D4" i="4"/>
  <c r="K16" i="4"/>
  <c r="K17" i="4"/>
  <c r="K18" i="4"/>
  <c r="K19" i="4"/>
  <c r="K20" i="4"/>
  <c r="K21" i="4"/>
  <c r="K22" i="4"/>
  <c r="K23" i="4"/>
  <c r="K15" i="4"/>
  <c r="K29" i="4"/>
  <c r="K30" i="4"/>
  <c r="K31" i="4"/>
  <c r="K32" i="4"/>
  <c r="K33" i="4"/>
  <c r="K34" i="4"/>
  <c r="K35" i="4"/>
  <c r="K36" i="4"/>
  <c r="K37" i="4"/>
  <c r="K38" i="4"/>
  <c r="K28" i="4"/>
  <c r="H29" i="4"/>
  <c r="H30" i="4"/>
  <c r="H31" i="4"/>
  <c r="H32" i="4"/>
  <c r="H33" i="4"/>
  <c r="H34" i="4"/>
  <c r="H35" i="4"/>
  <c r="H36" i="4"/>
  <c r="H37" i="4"/>
  <c r="H38" i="4"/>
  <c r="H28" i="4"/>
  <c r="G34" i="4"/>
  <c r="E37" i="4"/>
  <c r="E38" i="4"/>
  <c r="E36" i="4"/>
  <c r="E35" i="4"/>
  <c r="E34" i="4"/>
  <c r="E33" i="4"/>
  <c r="E32" i="4"/>
  <c r="E31" i="4"/>
  <c r="E30" i="4"/>
  <c r="E29" i="4"/>
  <c r="E28" i="4"/>
  <c r="H15" i="4"/>
  <c r="G16" i="4"/>
  <c r="H16" i="4"/>
  <c r="G17" i="4"/>
  <c r="H17" i="4"/>
  <c r="G19" i="4"/>
  <c r="H19" i="4"/>
  <c r="G20" i="4"/>
  <c r="H20" i="4"/>
  <c r="G21" i="4"/>
  <c r="H21" i="4"/>
  <c r="G22" i="4"/>
  <c r="H22" i="4"/>
  <c r="G23" i="4"/>
  <c r="H23" i="4"/>
  <c r="E16" i="4"/>
  <c r="E17" i="4"/>
  <c r="E18" i="4"/>
  <c r="E19" i="4"/>
  <c r="E20" i="4"/>
  <c r="E21" i="4"/>
  <c r="E22" i="4"/>
  <c r="E23" i="4"/>
  <c r="E15" i="4"/>
  <c r="D20" i="4"/>
  <c r="O15" i="4"/>
  <c r="R15" i="4"/>
  <c r="O16" i="4"/>
  <c r="R16" i="4"/>
  <c r="O17" i="4"/>
  <c r="R17" i="4"/>
  <c r="O18" i="4"/>
  <c r="R18" i="4"/>
  <c r="O19" i="4"/>
  <c r="R19" i="4"/>
  <c r="O20" i="4"/>
  <c r="R20" i="4"/>
  <c r="O21" i="4"/>
  <c r="R21" i="4"/>
  <c r="O22" i="4"/>
  <c r="R22" i="4"/>
  <c r="O23" i="4"/>
  <c r="R23" i="4"/>
  <c r="M24" i="4"/>
  <c r="N24" i="4"/>
  <c r="P24" i="4"/>
  <c r="Q24" i="4"/>
  <c r="O28" i="4"/>
  <c r="R28" i="4"/>
  <c r="O29" i="4"/>
  <c r="R29" i="4"/>
  <c r="O30" i="4"/>
  <c r="R30" i="4"/>
  <c r="O31" i="4"/>
  <c r="R31" i="4"/>
  <c r="O32" i="4"/>
  <c r="R32" i="4"/>
  <c r="O33" i="4"/>
  <c r="R33" i="4"/>
  <c r="O34" i="4"/>
  <c r="R34" i="4"/>
  <c r="O35" i="4"/>
  <c r="R35" i="4"/>
  <c r="O36" i="4"/>
  <c r="R36" i="4"/>
  <c r="O37" i="4"/>
  <c r="R37" i="4"/>
  <c r="O38" i="4"/>
  <c r="R38" i="4"/>
  <c r="M39" i="4"/>
  <c r="N39" i="4"/>
  <c r="P39" i="4"/>
  <c r="Q39" i="4"/>
  <c r="Q40" i="4" l="1"/>
  <c r="R24" i="4"/>
  <c r="M40" i="4"/>
  <c r="O39" i="4"/>
  <c r="N40" i="4"/>
  <c r="O24" i="4"/>
  <c r="P40" i="4"/>
  <c r="R39" i="4"/>
  <c r="R40" i="4" s="1"/>
  <c r="R41" i="4" s="1"/>
  <c r="I17" i="4"/>
  <c r="I23" i="4"/>
  <c r="I19" i="4"/>
  <c r="F20" i="4"/>
  <c r="I21" i="4"/>
  <c r="I22" i="4"/>
  <c r="G24" i="4"/>
  <c r="K24" i="4"/>
  <c r="I18" i="4"/>
  <c r="I16" i="4"/>
  <c r="H39" i="4"/>
  <c r="I20" i="4"/>
  <c r="E24" i="4"/>
  <c r="I34" i="4"/>
  <c r="K39" i="4"/>
  <c r="E39" i="4"/>
  <c r="H24" i="4"/>
  <c r="I15" i="4"/>
  <c r="O40" i="4" l="1"/>
  <c r="O41" i="4" s="1"/>
  <c r="K40" i="4"/>
  <c r="I24" i="4"/>
  <c r="H40" i="4"/>
  <c r="E40" i="4"/>
  <c r="J18" i="4" l="1"/>
  <c r="L18" i="4" s="1"/>
  <c r="J22" i="4"/>
  <c r="L22" i="4" s="1"/>
  <c r="J29" i="4"/>
  <c r="L29" i="4" s="1"/>
  <c r="J33" i="4"/>
  <c r="L33" i="4" s="1"/>
  <c r="J37" i="4"/>
  <c r="L37" i="4" s="1"/>
  <c r="J15" i="4"/>
  <c r="J19" i="4"/>
  <c r="L19" i="4" s="1"/>
  <c r="J23" i="4"/>
  <c r="L23" i="4" s="1"/>
  <c r="J30" i="4"/>
  <c r="L30" i="4" s="1"/>
  <c r="J34" i="4"/>
  <c r="L34" i="4" s="1"/>
  <c r="J38" i="4"/>
  <c r="L38" i="4" s="1"/>
  <c r="J16" i="4"/>
  <c r="L16" i="4" s="1"/>
  <c r="J20" i="4"/>
  <c r="L20" i="4" s="1"/>
  <c r="J31" i="4"/>
  <c r="L31" i="4" s="1"/>
  <c r="J35" i="4"/>
  <c r="L35" i="4" s="1"/>
  <c r="J17" i="4"/>
  <c r="L17" i="4" s="1"/>
  <c r="J21" i="4"/>
  <c r="L21" i="4" s="1"/>
  <c r="J28" i="4"/>
  <c r="J32" i="4"/>
  <c r="L32" i="4" s="1"/>
  <c r="J36" i="4"/>
  <c r="L36" i="4" s="1"/>
  <c r="D28" i="4"/>
  <c r="D15" i="4"/>
  <c r="F15" i="4" s="1"/>
  <c r="F28" i="4" l="1"/>
  <c r="L28" i="4"/>
  <c r="J39" i="4"/>
  <c r="L15" i="4"/>
  <c r="L24" i="4" s="1"/>
  <c r="J24" i="4"/>
  <c r="L39" i="4"/>
  <c r="D38" i="4"/>
  <c r="F38" i="4" s="1"/>
  <c r="L40" i="4" l="1"/>
  <c r="L41" i="4" s="1"/>
  <c r="J40" i="4"/>
  <c r="D18" i="4"/>
  <c r="F18" i="4" l="1"/>
  <c r="G36" i="4" l="1"/>
  <c r="I36" i="4" s="1"/>
  <c r="D21" i="4" l="1"/>
  <c r="F21" i="4" s="1"/>
  <c r="D17" i="4"/>
  <c r="F17" i="4" s="1"/>
  <c r="D34" i="4"/>
  <c r="F34" i="4" s="1"/>
  <c r="D29" i="4"/>
  <c r="G38" i="4"/>
  <c r="I38" i="4" s="1"/>
  <c r="D16" i="4"/>
  <c r="D37" i="4"/>
  <c r="F37" i="4" s="1"/>
  <c r="D33" i="4"/>
  <c r="F33" i="4" s="1"/>
  <c r="G35" i="4"/>
  <c r="I35" i="4" s="1"/>
  <c r="D23" i="4"/>
  <c r="F23" i="4" s="1"/>
  <c r="D19" i="4"/>
  <c r="F19" i="4" s="1"/>
  <c r="D36" i="4"/>
  <c r="F36" i="4" s="1"/>
  <c r="D32" i="4"/>
  <c r="F32" i="4" s="1"/>
  <c r="G28" i="4"/>
  <c r="I28" i="4" s="1"/>
  <c r="G32" i="4"/>
  <c r="I32" i="4" s="1"/>
  <c r="D22" i="4"/>
  <c r="F22" i="4" s="1"/>
  <c r="D30" i="4"/>
  <c r="F30" i="4" s="1"/>
  <c r="D35" i="4"/>
  <c r="F35" i="4" s="1"/>
  <c r="D31" i="4"/>
  <c r="F31" i="4" s="1"/>
  <c r="G29" i="4"/>
  <c r="I29" i="4" s="1"/>
  <c r="G33" i="4"/>
  <c r="I33" i="4" s="1"/>
  <c r="G37" i="4"/>
  <c r="I37" i="4" s="1"/>
  <c r="G31" i="4"/>
  <c r="G30" i="4" l="1"/>
  <c r="I30" i="4" s="1"/>
  <c r="F16" i="4"/>
  <c r="F24" i="4" s="1"/>
  <c r="D24" i="4"/>
  <c r="F29" i="4"/>
  <c r="F39" i="4" s="1"/>
  <c r="D39" i="4"/>
  <c r="I31" i="4"/>
  <c r="G39" i="4" l="1"/>
  <c r="G40" i="4" s="1"/>
  <c r="F40" i="4"/>
  <c r="F41" i="4" s="1"/>
  <c r="I39" i="4"/>
  <c r="I40" i="4" s="1"/>
  <c r="I41" i="4" s="1"/>
  <c r="D40" i="4"/>
</calcChain>
</file>

<file path=xl/sharedStrings.xml><?xml version="1.0" encoding="utf-8"?>
<sst xmlns="http://schemas.openxmlformats.org/spreadsheetml/2006/main" count="150" uniqueCount="96">
  <si>
    <t>1.</t>
  </si>
  <si>
    <t>2.</t>
  </si>
  <si>
    <t>Ostatní výnosy</t>
  </si>
  <si>
    <t>3.</t>
  </si>
  <si>
    <t>z toho: příjmy z pronájmu majetku</t>
  </si>
  <si>
    <t>4.</t>
  </si>
  <si>
    <t>příjmy z prodeje majetku</t>
  </si>
  <si>
    <t>5.</t>
  </si>
  <si>
    <t>Výnosy celkem</t>
  </si>
  <si>
    <t>6.</t>
  </si>
  <si>
    <t>Opravy a udržování</t>
  </si>
  <si>
    <t>7.</t>
  </si>
  <si>
    <t>Spotřeba materiálu</t>
  </si>
  <si>
    <t>8.</t>
  </si>
  <si>
    <t>Spotřeba energie</t>
  </si>
  <si>
    <t>9.</t>
  </si>
  <si>
    <t>Služby</t>
  </si>
  <si>
    <t>10.</t>
  </si>
  <si>
    <t>Mzdové náklady</t>
  </si>
  <si>
    <t>11.</t>
  </si>
  <si>
    <t>12.</t>
  </si>
  <si>
    <t>ostatní osobní náklady</t>
  </si>
  <si>
    <t>13.</t>
  </si>
  <si>
    <t>Povinné pojistné placené zaměstnavatelem</t>
  </si>
  <si>
    <t>14.</t>
  </si>
  <si>
    <t>Daně a poplatky</t>
  </si>
  <si>
    <t>15.</t>
  </si>
  <si>
    <t>Odpisy nehmotného a hmotného investičního majetku</t>
  </si>
  <si>
    <t>16.</t>
  </si>
  <si>
    <t>Ostatní náklady</t>
  </si>
  <si>
    <t>17.</t>
  </si>
  <si>
    <t>Náklady celkem</t>
  </si>
  <si>
    <t>18.</t>
  </si>
  <si>
    <t>19.</t>
  </si>
  <si>
    <t>20.</t>
  </si>
  <si>
    <t>21.</t>
  </si>
  <si>
    <t xml:space="preserve">Poř.č. řádku </t>
  </si>
  <si>
    <t>Ukazatel</t>
  </si>
  <si>
    <t>Hlavní činnost</t>
  </si>
  <si>
    <t>Doplňková činnost</t>
  </si>
  <si>
    <t>v tom:  mzdy zaměstnanců</t>
  </si>
  <si>
    <t>Název organizace:</t>
  </si>
  <si>
    <t>IČO:</t>
  </si>
  <si>
    <t>Sídlo:</t>
  </si>
  <si>
    <t>Zúčtování 403 do výnosů</t>
  </si>
  <si>
    <t>Zapojení fondů do výnosů</t>
  </si>
  <si>
    <t>23.</t>
  </si>
  <si>
    <t>25.</t>
  </si>
  <si>
    <t>26.</t>
  </si>
  <si>
    <t>Výsledek hospodaření</t>
  </si>
  <si>
    <t>Tržby  601-609</t>
  </si>
  <si>
    <t>Provozní dotace z jiných zdrojů (mimo SMCH)</t>
  </si>
  <si>
    <t>Provozní příspěvek zřizovatele</t>
  </si>
  <si>
    <t>Organizace celkem</t>
  </si>
  <si>
    <t>VÝNOSY</t>
  </si>
  <si>
    <t>Výnosy Hl.Č. celkem</t>
  </si>
  <si>
    <t>Náklady Hl.Č celkem</t>
  </si>
  <si>
    <t>Čistý zisk/ztráta (bez provozního příspěvku zřizovatele)</t>
  </si>
  <si>
    <t>Výnosy DČ</t>
  </si>
  <si>
    <t>Náklady DČ</t>
  </si>
  <si>
    <t>NÁKLADY</t>
  </si>
  <si>
    <t>Stavy fondů</t>
  </si>
  <si>
    <t>Rezervní fond</t>
  </si>
  <si>
    <t>Fond investic</t>
  </si>
  <si>
    <t>Průměrný přepočtený stav zaměstnanců k:</t>
  </si>
  <si>
    <t xml:space="preserve">Schválil: </t>
  </si>
  <si>
    <t>Účelový příspěvek zřizovatele (s vyúčtováním) - granty OŠ, OE</t>
  </si>
  <si>
    <t>Podpis:</t>
  </si>
  <si>
    <t>Dne:</t>
  </si>
  <si>
    <t>Stavy peněžitých fondů</t>
  </si>
  <si>
    <t>Odvod do rozpočtu zřizovatele</t>
  </si>
  <si>
    <t>Ostatní investiční transfery</t>
  </si>
  <si>
    <t>Investiční příspěvek/dotace</t>
  </si>
  <si>
    <t>Investiční příspěvek zřizovatel</t>
  </si>
  <si>
    <t>Fond odměn</t>
  </si>
  <si>
    <t>FKSP</t>
  </si>
  <si>
    <t>Plán k 31.12.</t>
  </si>
  <si>
    <t>Plán 31.12.</t>
  </si>
  <si>
    <t>Výhled R+2</t>
  </si>
  <si>
    <t>Výhled R+1</t>
  </si>
  <si>
    <t>Plán R</t>
  </si>
  <si>
    <t>Skutečnost k 31.12.</t>
  </si>
  <si>
    <t>Výhled</t>
  </si>
  <si>
    <t>Požadavek</t>
  </si>
  <si>
    <t>Plán</t>
  </si>
  <si>
    <t>Skutečnost</t>
  </si>
  <si>
    <t xml:space="preserve">NÁKLADY  </t>
  </si>
  <si>
    <t>Komentář ke střednědobému výhledu rozpočtu:</t>
  </si>
  <si>
    <t>Výhled rozpočtu 2022</t>
  </si>
  <si>
    <t>Střednědobý výhled hospodaření příspěvkové organizace na období let 2022-2023</t>
  </si>
  <si>
    <t>Skutečnost 2019</t>
  </si>
  <si>
    <t>Plán 2020</t>
  </si>
  <si>
    <t>Požadavek na rozpočet 2021</t>
  </si>
  <si>
    <t>Výhled rozpočtu 2023</t>
  </si>
  <si>
    <t>Mgr. Vlasta Marková</t>
  </si>
  <si>
    <t>Edita Drexlerová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</si>
</sst>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#,##0.0_ ;[Red]\-#,##0.0\ "/>
  </numFmts>
  <fonts count="1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CE"/>
      <charset val="238"/>
    </font>
    <font>
      <sz val="1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9" fillId="0" borderId="0"/>
    <xf numFmtId="0" fontId="10" fillId="0" borderId="0"/>
  </cellStyleXfs>
  <cellXfs count="187">
    <xf numFmtId="0" fontId="0" fillId="0" borderId="0" xfId="0"/>
    <xf numFmtId="10" fontId="0" fillId="0" borderId="0" xfId="0" applyNumberFormat="1" applyFont="1"/>
    <xf numFmtId="0" fontId="0" fillId="0" borderId="0" xfId="0" applyFill="1"/>
    <xf numFmtId="0" fontId="0" fillId="8" borderId="0" xfId="0" applyFill="1"/>
    <xf numFmtId="0" fontId="0" fillId="8" borderId="0" xfId="0" applyFill="1" applyProtection="1"/>
    <xf numFmtId="10" fontId="0" fillId="8" borderId="0" xfId="0" applyNumberFormat="1" applyFont="1" applyFill="1" applyProtection="1"/>
    <xf numFmtId="0" fontId="3" fillId="8" borderId="0" xfId="0" applyFont="1" applyFill="1" applyProtection="1"/>
    <xf numFmtId="0" fontId="1" fillId="4" borderId="26" xfId="0" applyFont="1" applyFill="1" applyBorder="1" applyAlignment="1" applyProtection="1">
      <alignment horizontal="center" vertical="center" wrapText="1"/>
    </xf>
    <xf numFmtId="164" fontId="0" fillId="0" borderId="21" xfId="0" applyNumberFormat="1" applyFont="1" applyFill="1" applyBorder="1" applyAlignment="1" applyProtection="1">
      <alignment horizontal="right"/>
    </xf>
    <xf numFmtId="0" fontId="0" fillId="0" borderId="41" xfId="0" applyFill="1" applyBorder="1" applyAlignment="1" applyProtection="1">
      <alignment horizontal="center"/>
    </xf>
    <xf numFmtId="0" fontId="0" fillId="0" borderId="9" xfId="0" applyFill="1" applyBorder="1" applyAlignment="1" applyProtection="1">
      <alignment horizontal="center"/>
    </xf>
    <xf numFmtId="164" fontId="0" fillId="0" borderId="12" xfId="0" applyNumberFormat="1" applyFont="1" applyFill="1" applyBorder="1" applyAlignment="1" applyProtection="1">
      <alignment horizontal="right"/>
    </xf>
    <xf numFmtId="0" fontId="1" fillId="0" borderId="2" xfId="0" applyFont="1" applyFill="1" applyBorder="1" applyAlignment="1" applyProtection="1">
      <alignment horizontal="center"/>
    </xf>
    <xf numFmtId="0" fontId="1" fillId="3" borderId="50" xfId="0" applyFont="1" applyFill="1" applyBorder="1" applyProtection="1"/>
    <xf numFmtId="164" fontId="1" fillId="3" borderId="26" xfId="0" applyNumberFormat="1" applyFont="1" applyFill="1" applyBorder="1" applyAlignment="1" applyProtection="1">
      <alignment horizontal="right"/>
    </xf>
    <xf numFmtId="0" fontId="0" fillId="0" borderId="3" xfId="0" applyFill="1" applyBorder="1" applyAlignment="1" applyProtection="1">
      <alignment horizontal="center"/>
    </xf>
    <xf numFmtId="0" fontId="0" fillId="0" borderId="4" xfId="0" applyBorder="1" applyProtection="1"/>
    <xf numFmtId="0" fontId="0" fillId="0" borderId="42" xfId="0" applyFill="1" applyBorder="1" applyProtection="1"/>
    <xf numFmtId="0" fontId="0" fillId="0" borderId="42" xfId="0" applyBorder="1" applyProtection="1"/>
    <xf numFmtId="0" fontId="7" fillId="0" borderId="42" xfId="0" applyFont="1" applyBorder="1" applyProtection="1"/>
    <xf numFmtId="0" fontId="7" fillId="0" borderId="42" xfId="0" applyFont="1" applyBorder="1" applyAlignment="1" applyProtection="1">
      <alignment horizontal="left" indent="5"/>
    </xf>
    <xf numFmtId="164" fontId="1" fillId="5" borderId="47" xfId="0" applyNumberFormat="1" applyFont="1" applyFill="1" applyBorder="1" applyProtection="1"/>
    <xf numFmtId="164" fontId="1" fillId="5" borderId="2" xfId="0" applyNumberFormat="1" applyFont="1" applyFill="1" applyBorder="1" applyProtection="1"/>
    <xf numFmtId="0" fontId="1" fillId="8" borderId="0" xfId="0" applyFont="1" applyFill="1" applyBorder="1" applyAlignment="1" applyProtection="1">
      <alignment horizontal="center"/>
    </xf>
    <xf numFmtId="0" fontId="1" fillId="8" borderId="0" xfId="0" applyFont="1" applyFill="1" applyBorder="1" applyProtection="1"/>
    <xf numFmtId="164" fontId="1" fillId="8" borderId="0" xfId="0" applyNumberFormat="1" applyFont="1" applyFill="1" applyBorder="1" applyProtection="1"/>
    <xf numFmtId="164" fontId="5" fillId="8" borderId="0" xfId="0" applyNumberFormat="1" applyFont="1" applyFill="1" applyBorder="1" applyAlignment="1" applyProtection="1">
      <alignment horizontal="right"/>
    </xf>
    <xf numFmtId="0" fontId="1" fillId="0" borderId="1" xfId="0" applyFont="1" applyFill="1" applyBorder="1" applyProtection="1"/>
    <xf numFmtId="164" fontId="1" fillId="0" borderId="1" xfId="0" applyNumberFormat="1" applyFont="1" applyFill="1" applyBorder="1" applyProtection="1"/>
    <xf numFmtId="0" fontId="1" fillId="8" borderId="0" xfId="0" applyFont="1" applyFill="1" applyBorder="1" applyAlignment="1" applyProtection="1">
      <alignment horizontal="left"/>
    </xf>
    <xf numFmtId="0" fontId="1" fillId="12" borderId="0" xfId="0" applyFont="1" applyFill="1" applyBorder="1" applyAlignment="1" applyProtection="1">
      <alignment horizontal="left"/>
    </xf>
    <xf numFmtId="0" fontId="1" fillId="0" borderId="0" xfId="0" applyFont="1" applyFill="1" applyBorder="1" applyAlignment="1" applyProtection="1">
      <alignment horizontal="left"/>
    </xf>
    <xf numFmtId="164" fontId="6" fillId="0" borderId="1" xfId="0" applyNumberFormat="1" applyFont="1" applyFill="1" applyBorder="1" applyAlignment="1" applyProtection="1">
      <alignment horizontal="right"/>
      <protection locked="0"/>
    </xf>
    <xf numFmtId="164" fontId="0" fillId="0" borderId="6" xfId="0" applyNumberFormat="1" applyFont="1" applyFill="1" applyBorder="1" applyAlignment="1" applyProtection="1">
      <alignment horizontal="right"/>
      <protection locked="0"/>
    </xf>
    <xf numFmtId="164" fontId="0" fillId="0" borderId="21" xfId="0" applyNumberFormat="1" applyFont="1" applyFill="1" applyBorder="1" applyAlignment="1" applyProtection="1">
      <alignment horizontal="right"/>
      <protection locked="0"/>
    </xf>
    <xf numFmtId="164" fontId="0" fillId="2" borderId="21" xfId="0" applyNumberFormat="1" applyFont="1" applyFill="1" applyBorder="1" applyAlignment="1" applyProtection="1">
      <alignment horizontal="right"/>
      <protection locked="0"/>
    </xf>
    <xf numFmtId="164" fontId="0" fillId="2" borderId="13" xfId="0" applyNumberFormat="1" applyFont="1" applyFill="1" applyBorder="1" applyAlignment="1" applyProtection="1">
      <alignment horizontal="right"/>
      <protection locked="0"/>
    </xf>
    <xf numFmtId="164" fontId="0" fillId="0" borderId="21" xfId="0" applyNumberFormat="1" applyFont="1" applyBorder="1" applyAlignment="1" applyProtection="1">
      <alignment horizontal="right"/>
      <protection locked="0"/>
    </xf>
    <xf numFmtId="164" fontId="0" fillId="0" borderId="13" xfId="0" applyNumberFormat="1" applyFont="1" applyBorder="1" applyAlignment="1" applyProtection="1">
      <alignment horizontal="right"/>
      <protection locked="0"/>
    </xf>
    <xf numFmtId="164" fontId="0" fillId="0" borderId="14" xfId="0" applyNumberFormat="1" applyFont="1" applyBorder="1" applyAlignment="1" applyProtection="1">
      <alignment horizontal="right"/>
      <protection locked="0"/>
    </xf>
    <xf numFmtId="164" fontId="0" fillId="0" borderId="46" xfId="0" applyNumberFormat="1" applyFont="1" applyBorder="1" applyProtection="1">
      <protection locked="0"/>
    </xf>
    <xf numFmtId="164" fontId="0" fillId="0" borderId="48" xfId="0" applyNumberFormat="1" applyFont="1" applyBorder="1" applyProtection="1">
      <protection locked="0"/>
    </xf>
    <xf numFmtId="164" fontId="0" fillId="0" borderId="41" xfId="0" applyNumberFormat="1" applyFont="1" applyBorder="1" applyProtection="1">
      <protection locked="0"/>
    </xf>
    <xf numFmtId="164" fontId="1" fillId="0" borderId="1" xfId="0" applyNumberFormat="1" applyFont="1" applyFill="1" applyBorder="1" applyProtection="1">
      <protection locked="0"/>
    </xf>
    <xf numFmtId="0" fontId="0" fillId="8" borderId="0" xfId="0" applyFill="1" applyBorder="1" applyProtection="1"/>
    <xf numFmtId="0" fontId="0" fillId="8" borderId="0" xfId="0" applyFont="1" applyFill="1" applyBorder="1" applyAlignment="1" applyProtection="1">
      <alignment horizontal="center"/>
    </xf>
    <xf numFmtId="164" fontId="1" fillId="8" borderId="0" xfId="0" applyNumberFormat="1" applyFont="1" applyFill="1" applyBorder="1" applyAlignment="1" applyProtection="1">
      <alignment horizontal="center"/>
    </xf>
    <xf numFmtId="0" fontId="0" fillId="8" borderId="0" xfId="0" applyFill="1" applyBorder="1"/>
    <xf numFmtId="0" fontId="0" fillId="0" borderId="0" xfId="0" applyBorder="1"/>
    <xf numFmtId="0" fontId="0" fillId="8" borderId="0" xfId="0" applyFill="1" applyBorder="1" applyAlignment="1" applyProtection="1">
      <alignment horizontal="center"/>
    </xf>
    <xf numFmtId="164" fontId="1" fillId="8" borderId="0" xfId="0" applyNumberFormat="1" applyFont="1" applyFill="1" applyBorder="1" applyProtection="1">
      <protection locked="0"/>
    </xf>
    <xf numFmtId="164" fontId="1" fillId="0" borderId="27" xfId="0" applyNumberFormat="1" applyFont="1" applyFill="1" applyBorder="1" applyProtection="1">
      <protection locked="0"/>
    </xf>
    <xf numFmtId="164" fontId="12" fillId="13" borderId="28" xfId="0" applyNumberFormat="1" applyFont="1" applyFill="1" applyBorder="1" applyAlignment="1" applyProtection="1">
      <alignment horizontal="center" wrapText="1"/>
      <protection locked="0"/>
    </xf>
    <xf numFmtId="164" fontId="12" fillId="13" borderId="17" xfId="0" applyNumberFormat="1" applyFont="1" applyFill="1" applyBorder="1" applyAlignment="1" applyProtection="1">
      <alignment horizontal="center" wrapText="1"/>
    </xf>
    <xf numFmtId="164" fontId="1" fillId="0" borderId="40" xfId="0" applyNumberFormat="1" applyFont="1" applyFill="1" applyBorder="1" applyProtection="1">
      <protection locked="0"/>
    </xf>
    <xf numFmtId="0" fontId="1" fillId="11" borderId="1" xfId="0" applyFont="1" applyFill="1" applyBorder="1" applyProtection="1"/>
    <xf numFmtId="164" fontId="1" fillId="11" borderId="1" xfId="0" applyNumberFormat="1" applyFont="1" applyFill="1" applyBorder="1" applyAlignment="1" applyProtection="1">
      <alignment horizontal="center"/>
    </xf>
    <xf numFmtId="0" fontId="1" fillId="11" borderId="33" xfId="0" applyFont="1" applyFill="1" applyBorder="1" applyAlignment="1" applyProtection="1">
      <alignment horizontal="left"/>
    </xf>
    <xf numFmtId="0" fontId="1" fillId="11" borderId="10" xfId="0" applyFont="1" applyFill="1" applyBorder="1" applyAlignment="1" applyProtection="1">
      <alignment horizontal="left"/>
    </xf>
    <xf numFmtId="0" fontId="0" fillId="0" borderId="38" xfId="0" applyBorder="1" applyProtection="1"/>
    <xf numFmtId="0" fontId="1" fillId="5" borderId="35" xfId="0" applyFont="1" applyFill="1" applyBorder="1" applyProtection="1"/>
    <xf numFmtId="0" fontId="14" fillId="0" borderId="32" xfId="0" applyFont="1" applyFill="1" applyBorder="1" applyAlignment="1" applyProtection="1">
      <alignment horizontal="center"/>
    </xf>
    <xf numFmtId="0" fontId="14" fillId="6" borderId="32" xfId="0" applyFont="1" applyFill="1" applyBorder="1" applyAlignment="1" applyProtection="1">
      <alignment horizontal="left"/>
    </xf>
    <xf numFmtId="0" fontId="2" fillId="0" borderId="35" xfId="0" applyFont="1" applyFill="1" applyBorder="1" applyAlignment="1" applyProtection="1">
      <alignment horizontal="center"/>
    </xf>
    <xf numFmtId="0" fontId="2" fillId="0" borderId="35" xfId="0" applyFont="1" applyBorder="1" applyProtection="1"/>
    <xf numFmtId="0" fontId="2" fillId="13" borderId="16" xfId="0" applyFont="1" applyFill="1" applyBorder="1" applyProtection="1"/>
    <xf numFmtId="164" fontId="5" fillId="13" borderId="29" xfId="0" applyNumberFormat="1" applyFont="1" applyFill="1" applyBorder="1" applyProtection="1"/>
    <xf numFmtId="165" fontId="2" fillId="7" borderId="2" xfId="0" applyNumberFormat="1" applyFont="1" applyFill="1" applyBorder="1" applyProtection="1"/>
    <xf numFmtId="164" fontId="5" fillId="13" borderId="17" xfId="0" applyNumberFormat="1" applyFont="1" applyFill="1" applyBorder="1" applyProtection="1"/>
    <xf numFmtId="165" fontId="15" fillId="9" borderId="32" xfId="0" applyNumberFormat="1" applyFont="1" applyFill="1" applyBorder="1" applyAlignment="1" applyProtection="1"/>
    <xf numFmtId="165" fontId="15" fillId="9" borderId="26" xfId="0" applyNumberFormat="1" applyFont="1" applyFill="1" applyBorder="1" applyAlignment="1" applyProtection="1"/>
    <xf numFmtId="14" fontId="1" fillId="12" borderId="0" xfId="0" applyNumberFormat="1" applyFont="1" applyFill="1" applyBorder="1" applyAlignment="1" applyProtection="1">
      <alignment horizontal="left"/>
      <protection locked="0"/>
    </xf>
    <xf numFmtId="0" fontId="0" fillId="0" borderId="20" xfId="0" applyFill="1" applyBorder="1"/>
    <xf numFmtId="0" fontId="0" fillId="0" borderId="0" xfId="0" applyFill="1" applyBorder="1"/>
    <xf numFmtId="0" fontId="0" fillId="0" borderId="30" xfId="0" applyFill="1" applyBorder="1"/>
    <xf numFmtId="0" fontId="11" fillId="0" borderId="20" xfId="2" applyFont="1" applyBorder="1" applyProtection="1"/>
    <xf numFmtId="0" fontId="11" fillId="0" borderId="0" xfId="0" applyFont="1" applyFill="1" applyBorder="1"/>
    <xf numFmtId="0" fontId="0" fillId="0" borderId="4" xfId="0" applyFill="1" applyBorder="1" applyProtection="1"/>
    <xf numFmtId="0" fontId="0" fillId="10" borderId="42" xfId="0" applyFill="1" applyBorder="1" applyProtection="1"/>
    <xf numFmtId="0" fontId="7" fillId="5" borderId="42" xfId="0" applyFont="1" applyFill="1" applyBorder="1" applyProtection="1"/>
    <xf numFmtId="0" fontId="7" fillId="0" borderId="42" xfId="0" applyFont="1" applyFill="1" applyBorder="1" applyAlignment="1" applyProtection="1">
      <alignment horizontal="left"/>
    </xf>
    <xf numFmtId="0" fontId="4" fillId="0" borderId="42" xfId="0" applyFont="1" applyBorder="1" applyProtection="1"/>
    <xf numFmtId="0" fontId="0" fillId="0" borderId="37" xfId="0" applyFill="1" applyBorder="1" applyAlignment="1" applyProtection="1">
      <alignment horizontal="center"/>
    </xf>
    <xf numFmtId="0" fontId="0" fillId="0" borderId="5" xfId="0" applyBorder="1" applyAlignment="1" applyProtection="1">
      <alignment horizontal="left" indent="5"/>
    </xf>
    <xf numFmtId="0" fontId="8" fillId="0" borderId="1" xfId="0" applyFont="1" applyFill="1" applyBorder="1" applyProtection="1"/>
    <xf numFmtId="0" fontId="11" fillId="0" borderId="6" xfId="2" applyFont="1" applyBorder="1" applyProtection="1"/>
    <xf numFmtId="0" fontId="11" fillId="0" borderId="44" xfId="0" applyFont="1" applyFill="1" applyBorder="1"/>
    <xf numFmtId="0" fontId="11" fillId="8" borderId="0" xfId="0" applyFont="1" applyFill="1" applyBorder="1"/>
    <xf numFmtId="0" fontId="11" fillId="8" borderId="0" xfId="2" applyFont="1" applyFill="1" applyBorder="1" applyProtection="1"/>
    <xf numFmtId="0" fontId="1" fillId="8" borderId="0" xfId="0" applyFont="1" applyFill="1" applyBorder="1" applyAlignment="1" applyProtection="1">
      <alignment horizontal="left"/>
      <protection locked="0"/>
    </xf>
    <xf numFmtId="0" fontId="11" fillId="0" borderId="0" xfId="2" applyFont="1" applyFill="1" applyBorder="1" applyProtection="1"/>
    <xf numFmtId="0" fontId="11" fillId="0" borderId="20" xfId="2" applyFont="1" applyFill="1" applyBorder="1" applyProtection="1"/>
    <xf numFmtId="164" fontId="1" fillId="8" borderId="0" xfId="0" applyNumberFormat="1" applyFont="1" applyFill="1" applyBorder="1" applyAlignment="1" applyProtection="1">
      <alignment horizontal="right"/>
      <protection locked="0"/>
    </xf>
    <xf numFmtId="0" fontId="0" fillId="0" borderId="33" xfId="0" applyFill="1" applyBorder="1"/>
    <xf numFmtId="0" fontId="0" fillId="0" borderId="34" xfId="0" applyFill="1" applyBorder="1"/>
    <xf numFmtId="0" fontId="0" fillId="0" borderId="44" xfId="0" applyFill="1" applyBorder="1"/>
    <xf numFmtId="0" fontId="0" fillId="0" borderId="8" xfId="0" applyFill="1" applyBorder="1"/>
    <xf numFmtId="0" fontId="1" fillId="4" borderId="25" xfId="0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 applyProtection="1">
      <alignment horizontal="left"/>
      <protection locked="0"/>
    </xf>
    <xf numFmtId="0" fontId="1" fillId="12" borderId="0" xfId="0" applyFont="1" applyFill="1" applyBorder="1" applyAlignment="1" applyProtection="1">
      <alignment horizontal="left"/>
      <protection locked="0"/>
    </xf>
    <xf numFmtId="0" fontId="1" fillId="0" borderId="44" xfId="0" applyFont="1" applyFill="1" applyBorder="1" applyAlignment="1" applyProtection="1">
      <alignment horizontal="left"/>
      <protection locked="0"/>
    </xf>
    <xf numFmtId="164" fontId="12" fillId="8" borderId="0" xfId="0" applyNumberFormat="1" applyFont="1" applyFill="1" applyBorder="1" applyAlignment="1" applyProtection="1">
      <alignment horizontal="center" wrapText="1"/>
      <protection locked="0"/>
    </xf>
    <xf numFmtId="164" fontId="1" fillId="0" borderId="51" xfId="0" applyNumberFormat="1" applyFont="1" applyFill="1" applyBorder="1" applyProtection="1"/>
    <xf numFmtId="164" fontId="1" fillId="0" borderId="11" xfId="0" applyNumberFormat="1" applyFont="1" applyFill="1" applyBorder="1" applyProtection="1"/>
    <xf numFmtId="0" fontId="1" fillId="0" borderId="22" xfId="0" applyFont="1" applyBorder="1" applyAlignment="1" applyProtection="1">
      <alignment vertical="center" wrapText="1"/>
    </xf>
    <xf numFmtId="0" fontId="1" fillId="0" borderId="31" xfId="0" applyFont="1" applyBorder="1" applyAlignment="1" applyProtection="1">
      <alignment vertical="center"/>
    </xf>
    <xf numFmtId="0" fontId="1" fillId="0" borderId="24" xfId="0" applyFont="1" applyBorder="1" applyAlignment="1" applyProtection="1">
      <alignment vertical="center"/>
    </xf>
    <xf numFmtId="0" fontId="1" fillId="0" borderId="23" xfId="0" applyFont="1" applyBorder="1" applyAlignment="1" applyProtection="1">
      <alignment vertical="center" wrapText="1"/>
    </xf>
    <xf numFmtId="164" fontId="0" fillId="0" borderId="52" xfId="0" applyNumberFormat="1" applyFont="1" applyFill="1" applyBorder="1" applyAlignment="1" applyProtection="1">
      <alignment horizontal="right"/>
    </xf>
    <xf numFmtId="164" fontId="0" fillId="0" borderId="53" xfId="0" applyNumberFormat="1" applyFont="1" applyFill="1" applyBorder="1" applyAlignment="1" applyProtection="1">
      <alignment horizontal="right"/>
    </xf>
    <xf numFmtId="164" fontId="0" fillId="0" borderId="44" xfId="0" applyNumberFormat="1" applyFont="1" applyFill="1" applyBorder="1" applyAlignment="1" applyProtection="1">
      <alignment horizontal="right"/>
      <protection locked="0"/>
    </xf>
    <xf numFmtId="164" fontId="0" fillId="0" borderId="54" xfId="0" applyNumberFormat="1" applyFont="1" applyFill="1" applyBorder="1" applyAlignment="1" applyProtection="1">
      <alignment horizontal="right"/>
      <protection locked="0"/>
    </xf>
    <xf numFmtId="164" fontId="0" fillId="0" borderId="33" xfId="0" applyNumberFormat="1" applyFont="1" applyFill="1" applyBorder="1" applyAlignment="1" applyProtection="1">
      <alignment horizontal="right"/>
      <protection locked="0"/>
    </xf>
    <xf numFmtId="164" fontId="1" fillId="3" borderId="12" xfId="0" applyNumberFormat="1" applyFont="1" applyFill="1" applyBorder="1" applyAlignment="1" applyProtection="1">
      <alignment horizontal="right"/>
    </xf>
    <xf numFmtId="164" fontId="0" fillId="0" borderId="1" xfId="0" applyNumberFormat="1" applyFont="1" applyBorder="1" applyProtection="1">
      <protection locked="0"/>
    </xf>
    <xf numFmtId="164" fontId="1" fillId="5" borderId="40" xfId="0" applyNumberFormat="1" applyFont="1" applyFill="1" applyBorder="1" applyProtection="1"/>
    <xf numFmtId="164" fontId="1" fillId="5" borderId="19" xfId="0" applyNumberFormat="1" applyFont="1" applyFill="1" applyBorder="1" applyProtection="1"/>
    <xf numFmtId="164" fontId="0" fillId="2" borderId="1" xfId="0" applyNumberFormat="1" applyFont="1" applyFill="1" applyBorder="1" applyProtection="1">
      <protection locked="0"/>
    </xf>
    <xf numFmtId="164" fontId="0" fillId="2" borderId="46" xfId="0" applyNumberFormat="1" applyFont="1" applyFill="1" applyBorder="1" applyProtection="1">
      <protection locked="0"/>
    </xf>
    <xf numFmtId="0" fontId="1" fillId="4" borderId="49" xfId="0" applyFont="1" applyFill="1" applyBorder="1" applyAlignment="1" applyProtection="1">
      <alignment horizontal="center" vertical="center" wrapText="1"/>
    </xf>
    <xf numFmtId="164" fontId="1" fillId="3" borderId="49" xfId="0" applyNumberFormat="1" applyFont="1" applyFill="1" applyBorder="1" applyAlignment="1" applyProtection="1">
      <alignment horizontal="right"/>
    </xf>
    <xf numFmtId="164" fontId="1" fillId="5" borderId="35" xfId="0" applyNumberFormat="1" applyFont="1" applyFill="1" applyBorder="1" applyProtection="1"/>
    <xf numFmtId="165" fontId="15" fillId="9" borderId="49" xfId="0" applyNumberFormat="1" applyFont="1" applyFill="1" applyBorder="1" applyAlignment="1" applyProtection="1"/>
    <xf numFmtId="165" fontId="2" fillId="7" borderId="35" xfId="0" applyNumberFormat="1" applyFont="1" applyFill="1" applyBorder="1" applyProtection="1"/>
    <xf numFmtId="0" fontId="1" fillId="4" borderId="50" xfId="0" applyFont="1" applyFill="1" applyBorder="1" applyAlignment="1" applyProtection="1">
      <alignment horizontal="center" vertical="center" wrapText="1"/>
    </xf>
    <xf numFmtId="164" fontId="1" fillId="3" borderId="45" xfId="0" applyNumberFormat="1" applyFont="1" applyFill="1" applyBorder="1" applyAlignment="1" applyProtection="1">
      <alignment horizontal="right"/>
    </xf>
    <xf numFmtId="165" fontId="15" fillId="9" borderId="33" xfId="0" applyNumberFormat="1" applyFont="1" applyFill="1" applyBorder="1" applyAlignment="1" applyProtection="1"/>
    <xf numFmtId="0" fontId="2" fillId="13" borderId="15" xfId="0" applyFont="1" applyFill="1" applyBorder="1" applyProtection="1"/>
    <xf numFmtId="164" fontId="0" fillId="0" borderId="42" xfId="0" applyNumberFormat="1" applyFont="1" applyFill="1" applyBorder="1" applyAlignment="1" applyProtection="1">
      <alignment horizontal="right"/>
    </xf>
    <xf numFmtId="0" fontId="2" fillId="13" borderId="28" xfId="0" applyFont="1" applyFill="1" applyBorder="1" applyProtection="1"/>
    <xf numFmtId="164" fontId="0" fillId="0" borderId="43" xfId="0" applyNumberFormat="1" applyFont="1" applyBorder="1" applyProtection="1">
      <protection locked="0"/>
    </xf>
    <xf numFmtId="164" fontId="0" fillId="0" borderId="7" xfId="0" applyNumberFormat="1" applyFont="1" applyBorder="1" applyProtection="1">
      <protection locked="0"/>
    </xf>
    <xf numFmtId="164" fontId="0" fillId="0" borderId="56" xfId="0" applyNumberFormat="1" applyFont="1" applyFill="1" applyBorder="1" applyAlignment="1" applyProtection="1">
      <alignment horizontal="right"/>
    </xf>
    <xf numFmtId="164" fontId="0" fillId="0" borderId="57" xfId="0" applyNumberFormat="1" applyFont="1" applyBorder="1" applyProtection="1">
      <protection locked="0"/>
    </xf>
    <xf numFmtId="0" fontId="0" fillId="5" borderId="49" xfId="0" applyFill="1" applyBorder="1" applyAlignment="1" applyProtection="1">
      <alignment horizontal="center"/>
    </xf>
    <xf numFmtId="0" fontId="1" fillId="5" borderId="2" xfId="0" applyFont="1" applyFill="1" applyBorder="1" applyProtection="1"/>
    <xf numFmtId="0" fontId="1" fillId="3" borderId="35" xfId="0" applyFont="1" applyFill="1" applyBorder="1" applyAlignment="1" applyProtection="1">
      <alignment vertical="center" wrapText="1"/>
    </xf>
    <xf numFmtId="0" fontId="1" fillId="3" borderId="2" xfId="0" applyFont="1" applyFill="1" applyBorder="1" applyAlignment="1" applyProtection="1">
      <alignment vertical="center"/>
    </xf>
    <xf numFmtId="49" fontId="7" fillId="8" borderId="0" xfId="0" applyNumberFormat="1" applyFont="1" applyFill="1" applyAlignment="1" applyProtection="1">
      <alignment horizontal="left"/>
    </xf>
    <xf numFmtId="49" fontId="7" fillId="0" borderId="0" xfId="0" applyNumberFormat="1" applyFont="1" applyFill="1" applyAlignment="1" applyProtection="1">
      <alignment horizontal="left"/>
    </xf>
    <xf numFmtId="0" fontId="13" fillId="0" borderId="45" xfId="0" applyFont="1" applyFill="1" applyBorder="1" applyAlignment="1" applyProtection="1">
      <alignment horizontal="center" vertical="center"/>
    </xf>
    <xf numFmtId="0" fontId="13" fillId="0" borderId="40" xfId="0" applyFont="1" applyFill="1" applyBorder="1" applyAlignment="1" applyProtection="1">
      <alignment horizontal="center" vertical="center"/>
    </xf>
    <xf numFmtId="0" fontId="1" fillId="3" borderId="35" xfId="0" applyFont="1" applyFill="1" applyBorder="1" applyAlignment="1" applyProtection="1">
      <alignment horizontal="center" vertical="center" wrapText="1"/>
    </xf>
    <xf numFmtId="0" fontId="1" fillId="3" borderId="36" xfId="0" applyFont="1" applyFill="1" applyBorder="1" applyAlignment="1" applyProtection="1">
      <alignment horizontal="center" vertical="center" wrapText="1"/>
    </xf>
    <xf numFmtId="0" fontId="1" fillId="3" borderId="47" xfId="0" applyFont="1" applyFill="1" applyBorder="1" applyAlignment="1" applyProtection="1">
      <alignment horizontal="center" vertical="center" wrapText="1"/>
    </xf>
    <xf numFmtId="0" fontId="1" fillId="0" borderId="26" xfId="0" applyFont="1" applyBorder="1" applyAlignment="1" applyProtection="1">
      <alignment horizontal="center" vertical="center" wrapText="1"/>
    </xf>
    <xf numFmtId="0" fontId="1" fillId="0" borderId="19" xfId="0" applyFont="1" applyBorder="1" applyAlignment="1" applyProtection="1">
      <alignment horizontal="center" vertical="center" wrapText="1"/>
    </xf>
    <xf numFmtId="164" fontId="0" fillId="0" borderId="24" xfId="0" applyNumberFormat="1" applyFont="1" applyBorder="1" applyAlignment="1" applyProtection="1">
      <alignment horizontal="center" vertical="center"/>
    </xf>
    <xf numFmtId="164" fontId="0" fillId="0" borderId="18" xfId="0" applyNumberFormat="1" applyFont="1" applyBorder="1" applyAlignment="1" applyProtection="1">
      <alignment horizontal="center" vertical="center"/>
    </xf>
    <xf numFmtId="0" fontId="0" fillId="0" borderId="26" xfId="0" applyFont="1" applyBorder="1" applyAlignment="1" applyProtection="1">
      <alignment horizontal="center" vertical="center"/>
    </xf>
    <xf numFmtId="0" fontId="0" fillId="0" borderId="19" xfId="0" applyFont="1" applyBorder="1" applyAlignment="1" applyProtection="1">
      <alignment horizontal="center" vertical="center"/>
    </xf>
    <xf numFmtId="0" fontId="14" fillId="0" borderId="15" xfId="0" applyFont="1" applyBorder="1" applyAlignment="1" applyProtection="1">
      <alignment horizontal="center" vertical="center"/>
    </xf>
    <xf numFmtId="0" fontId="14" fillId="0" borderId="16" xfId="0" applyFont="1" applyBorder="1" applyAlignment="1" applyProtection="1">
      <alignment horizontal="center" vertical="center"/>
    </xf>
    <xf numFmtId="0" fontId="14" fillId="0" borderId="17" xfId="0" applyFont="1" applyBorder="1" applyAlignment="1" applyProtection="1">
      <alignment horizontal="center" vertical="center"/>
    </xf>
    <xf numFmtId="164" fontId="8" fillId="5" borderId="50" xfId="0" applyNumberFormat="1" applyFont="1" applyFill="1" applyBorder="1" applyAlignment="1" applyProtection="1">
      <alignment horizontal="center"/>
    </xf>
    <xf numFmtId="164" fontId="8" fillId="5" borderId="45" xfId="0" applyNumberFormat="1" applyFont="1" applyFill="1" applyBorder="1" applyAlignment="1" applyProtection="1">
      <alignment horizontal="center"/>
    </xf>
    <xf numFmtId="164" fontId="0" fillId="0" borderId="24" xfId="0" applyNumberFormat="1" applyBorder="1" applyAlignment="1" applyProtection="1">
      <alignment horizontal="center" vertical="center"/>
    </xf>
    <xf numFmtId="164" fontId="0" fillId="0" borderId="18" xfId="0" applyNumberFormat="1" applyBorder="1" applyAlignment="1" applyProtection="1">
      <alignment horizontal="center" vertical="center"/>
    </xf>
    <xf numFmtId="0" fontId="0" fillId="0" borderId="26" xfId="0" applyFont="1" applyBorder="1" applyAlignment="1" applyProtection="1">
      <alignment horizontal="center" vertical="center" wrapText="1"/>
    </xf>
    <xf numFmtId="0" fontId="0" fillId="0" borderId="19" xfId="0" applyFont="1" applyBorder="1" applyAlignment="1" applyProtection="1">
      <alignment horizontal="center" vertical="center" wrapText="1"/>
    </xf>
    <xf numFmtId="0" fontId="1" fillId="0" borderId="0" xfId="0" applyFont="1" applyFill="1" applyBorder="1" applyAlignment="1" applyProtection="1">
      <alignment horizontal="left"/>
      <protection locked="0"/>
    </xf>
    <xf numFmtId="0" fontId="1" fillId="0" borderId="20" xfId="0" applyFont="1" applyFill="1" applyBorder="1" applyAlignment="1" applyProtection="1">
      <alignment horizontal="left"/>
      <protection locked="0"/>
    </xf>
    <xf numFmtId="0" fontId="1" fillId="11" borderId="49" xfId="0" applyFont="1" applyFill="1" applyBorder="1" applyAlignment="1" applyProtection="1">
      <alignment horizontal="left" vertical="center"/>
    </xf>
    <xf numFmtId="0" fontId="1" fillId="11" borderId="39" xfId="0" applyFont="1" applyFill="1" applyBorder="1" applyAlignment="1" applyProtection="1">
      <alignment horizontal="left" vertical="center"/>
    </xf>
    <xf numFmtId="0" fontId="1" fillId="11" borderId="19" xfId="0" applyFont="1" applyFill="1" applyBorder="1" applyAlignment="1" applyProtection="1">
      <alignment horizontal="left" vertical="center"/>
    </xf>
    <xf numFmtId="0" fontId="1" fillId="0" borderId="24" xfId="0" applyFont="1" applyBorder="1" applyAlignment="1" applyProtection="1">
      <alignment horizontal="center" vertical="center"/>
    </xf>
    <xf numFmtId="0" fontId="1" fillId="0" borderId="31" xfId="0" applyFont="1" applyBorder="1" applyAlignment="1" applyProtection="1">
      <alignment horizontal="center" vertical="center"/>
    </xf>
    <xf numFmtId="164" fontId="1" fillId="0" borderId="33" xfId="0" applyNumberFormat="1" applyFont="1" applyFill="1" applyBorder="1" applyAlignment="1" applyProtection="1">
      <alignment horizontal="left"/>
      <protection locked="0"/>
    </xf>
    <xf numFmtId="0" fontId="1" fillId="0" borderId="23" xfId="0" applyFont="1" applyFill="1" applyBorder="1" applyAlignment="1" applyProtection="1">
      <alignment horizontal="center" wrapText="1"/>
    </xf>
    <xf numFmtId="0" fontId="1" fillId="0" borderId="22" xfId="0" applyFont="1" applyFill="1" applyBorder="1" applyAlignment="1" applyProtection="1">
      <alignment horizontal="center" wrapText="1"/>
    </xf>
    <xf numFmtId="49" fontId="16" fillId="0" borderId="0" xfId="0" applyNumberFormat="1" applyFont="1" applyFill="1" applyAlignment="1" applyProtection="1">
      <alignment horizontal="left"/>
      <protection locked="0"/>
    </xf>
    <xf numFmtId="49" fontId="7" fillId="0" borderId="0" xfId="0" applyNumberFormat="1" applyFont="1" applyFill="1" applyAlignment="1" applyProtection="1">
      <alignment horizontal="left"/>
      <protection locked="0"/>
    </xf>
    <xf numFmtId="0" fontId="1" fillId="0" borderId="49" xfId="0" applyFont="1" applyBorder="1" applyAlignment="1" applyProtection="1">
      <alignment horizontal="center" vertical="center" wrapText="1"/>
    </xf>
    <xf numFmtId="0" fontId="1" fillId="0" borderId="39" xfId="0" applyFont="1" applyBorder="1" applyAlignment="1" applyProtection="1">
      <alignment horizontal="center" vertical="center" wrapText="1"/>
    </xf>
    <xf numFmtId="164" fontId="0" fillId="0" borderId="26" xfId="0" applyNumberFormat="1" applyFont="1" applyBorder="1" applyAlignment="1" applyProtection="1">
      <alignment horizontal="center" vertical="center"/>
    </xf>
    <xf numFmtId="164" fontId="0" fillId="0" borderId="19" xfId="0" applyNumberFormat="1" applyFont="1" applyBorder="1" applyAlignment="1" applyProtection="1">
      <alignment horizontal="center" vertical="center"/>
    </xf>
    <xf numFmtId="0" fontId="14" fillId="0" borderId="28" xfId="0" applyFont="1" applyBorder="1" applyAlignment="1" applyProtection="1">
      <alignment horizontal="center" vertical="center"/>
    </xf>
    <xf numFmtId="164" fontId="0" fillId="0" borderId="26" xfId="0" applyNumberFormat="1" applyBorder="1" applyAlignment="1" applyProtection="1">
      <alignment horizontal="center" vertical="center"/>
    </xf>
    <xf numFmtId="164" fontId="0" fillId="0" borderId="19" xfId="0" applyNumberFormat="1" applyBorder="1" applyAlignment="1" applyProtection="1">
      <alignment horizontal="center" vertical="center"/>
    </xf>
    <xf numFmtId="0" fontId="14" fillId="0" borderId="29" xfId="0" applyFont="1" applyBorder="1" applyAlignment="1" applyProtection="1">
      <alignment horizontal="center" vertical="center"/>
    </xf>
    <xf numFmtId="0" fontId="13" fillId="0" borderId="50" xfId="0" applyFont="1" applyFill="1" applyBorder="1" applyAlignment="1" applyProtection="1">
      <alignment horizontal="center" vertical="center"/>
    </xf>
    <xf numFmtId="0" fontId="13" fillId="0" borderId="55" xfId="0" applyFont="1" applyFill="1" applyBorder="1" applyAlignment="1" applyProtection="1">
      <alignment horizontal="center" vertical="center"/>
    </xf>
    <xf numFmtId="164" fontId="8" fillId="5" borderId="49" xfId="0" applyNumberFormat="1" applyFont="1" applyFill="1" applyBorder="1" applyAlignment="1" applyProtection="1">
      <alignment horizontal="center"/>
    </xf>
    <xf numFmtId="164" fontId="0" fillId="0" borderId="45" xfId="0" applyNumberFormat="1" applyBorder="1" applyAlignment="1" applyProtection="1">
      <alignment horizontal="center" vertical="center"/>
    </xf>
    <xf numFmtId="164" fontId="0" fillId="0" borderId="40" xfId="0" applyNumberFormat="1" applyBorder="1" applyAlignment="1" applyProtection="1">
      <alignment horizontal="center" vertical="center"/>
    </xf>
    <xf numFmtId="164" fontId="0" fillId="0" borderId="45" xfId="0" applyNumberFormat="1" applyFont="1" applyBorder="1" applyAlignment="1" applyProtection="1">
      <alignment horizontal="center" vertical="center"/>
    </xf>
    <xf numFmtId="164" fontId="0" fillId="0" borderId="40" xfId="0" applyNumberFormat="1" applyFont="1" applyBorder="1" applyAlignment="1" applyProtection="1">
      <alignment horizontal="center" vertical="center"/>
    </xf>
  </cellXfs>
  <cellStyles count="3">
    <cellStyle name="Normální" xfId="0" builtinId="0"/>
    <cellStyle name="Normální 2" xfId="1"/>
    <cellStyle name="normální_Tabulka školy, návrh rozpočtu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R%202021%20Z&#352;%20&#352;koln&#23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R 2021"/>
    </sheetNames>
    <sheetDataSet>
      <sheetData sheetId="0">
        <row r="4">
          <cell r="D4" t="str">
            <v>Základní škola Chomutov, Školní 1480</v>
          </cell>
        </row>
        <row r="6">
          <cell r="D6">
            <v>46789731</v>
          </cell>
        </row>
        <row r="8">
          <cell r="D8" t="str">
            <v xml:space="preserve">Školní 1480/61, Chomutov </v>
          </cell>
        </row>
        <row r="15">
          <cell r="G15">
            <v>2021.127</v>
          </cell>
          <cell r="H15">
            <v>0</v>
          </cell>
          <cell r="Y15">
            <v>2105</v>
          </cell>
          <cell r="Z15">
            <v>0</v>
          </cell>
        </row>
        <row r="16">
          <cell r="G16">
            <v>5457.6</v>
          </cell>
          <cell r="J16">
            <v>5570</v>
          </cell>
          <cell r="Y16">
            <v>5387</v>
          </cell>
        </row>
        <row r="17">
          <cell r="G17">
            <v>537.70000000000005</v>
          </cell>
          <cell r="Y17">
            <v>480.4</v>
          </cell>
        </row>
        <row r="18">
          <cell r="G18">
            <v>43271.921000000002</v>
          </cell>
          <cell r="Y18">
            <v>47689.462</v>
          </cell>
        </row>
        <row r="19">
          <cell r="G19">
            <v>0</v>
          </cell>
          <cell r="Y19">
            <v>1446.982</v>
          </cell>
        </row>
        <row r="20">
          <cell r="G20">
            <v>373.61200000000002</v>
          </cell>
          <cell r="Y20">
            <v>200</v>
          </cell>
        </row>
        <row r="21">
          <cell r="G21">
            <v>137.06</v>
          </cell>
          <cell r="H21">
            <v>433.423</v>
          </cell>
          <cell r="Y21">
            <v>0</v>
          </cell>
          <cell r="Z21">
            <v>120</v>
          </cell>
        </row>
        <row r="22">
          <cell r="G22">
            <v>0</v>
          </cell>
          <cell r="H22">
            <v>417.27300000000002</v>
          </cell>
          <cell r="Y22">
            <v>0</v>
          </cell>
          <cell r="Z22">
            <v>120</v>
          </cell>
        </row>
        <row r="23">
          <cell r="G23">
            <v>0</v>
          </cell>
          <cell r="Y23">
            <v>0</v>
          </cell>
        </row>
        <row r="28">
          <cell r="G28">
            <v>368.428</v>
          </cell>
          <cell r="M28">
            <v>315</v>
          </cell>
          <cell r="Y28">
            <v>426.71600000000001</v>
          </cell>
        </row>
        <row r="29">
          <cell r="G29">
            <v>2742.7249999999999</v>
          </cell>
          <cell r="H29">
            <v>29.641999999999999</v>
          </cell>
          <cell r="M29">
            <v>3060</v>
          </cell>
          <cell r="N29">
            <v>70</v>
          </cell>
          <cell r="Y29">
            <v>2828</v>
          </cell>
          <cell r="Z29">
            <v>40</v>
          </cell>
        </row>
        <row r="30">
          <cell r="G30">
            <v>3358.123</v>
          </cell>
          <cell r="H30">
            <v>113.37</v>
          </cell>
          <cell r="M30">
            <v>3150</v>
          </cell>
          <cell r="N30">
            <v>180</v>
          </cell>
          <cell r="Y30">
            <v>3150</v>
          </cell>
          <cell r="Z30">
            <v>80</v>
          </cell>
        </row>
        <row r="31">
          <cell r="G31">
            <v>1345.3110000000001</v>
          </cell>
          <cell r="H31">
            <v>15.581</v>
          </cell>
          <cell r="M31">
            <v>1112</v>
          </cell>
          <cell r="Y31">
            <v>928.9</v>
          </cell>
        </row>
        <row r="32">
          <cell r="G32">
            <v>31572.109</v>
          </cell>
          <cell r="M32">
            <v>32172.01</v>
          </cell>
          <cell r="Y32">
            <v>34875.605000000003</v>
          </cell>
        </row>
        <row r="33">
          <cell r="G33">
            <v>31256.036</v>
          </cell>
          <cell r="M33">
            <v>31952.01</v>
          </cell>
          <cell r="Y33">
            <v>34656.605000000003</v>
          </cell>
        </row>
        <row r="34">
          <cell r="G34">
            <v>316.07299999999998</v>
          </cell>
          <cell r="M34">
            <v>220</v>
          </cell>
          <cell r="Y34">
            <v>219</v>
          </cell>
        </row>
        <row r="35">
          <cell r="G35">
            <v>10753.953</v>
          </cell>
          <cell r="M35">
            <v>11003.683000000001</v>
          </cell>
          <cell r="Y35">
            <v>11719.004000000001</v>
          </cell>
        </row>
        <row r="36">
          <cell r="G36">
            <v>0</v>
          </cell>
          <cell r="M36">
            <v>0</v>
          </cell>
          <cell r="Y36">
            <v>0</v>
          </cell>
        </row>
        <row r="37">
          <cell r="G37">
            <v>324.52100000000002</v>
          </cell>
          <cell r="M37">
            <v>325</v>
          </cell>
          <cell r="Y37">
            <v>1882.2660000000001</v>
          </cell>
        </row>
        <row r="38">
          <cell r="G38">
            <v>1582.6880000000001</v>
          </cell>
          <cell r="M38">
            <v>1639.431</v>
          </cell>
          <cell r="N38">
            <v>0</v>
          </cell>
          <cell r="Y38">
            <v>1498.3529999999998</v>
          </cell>
        </row>
      </sheetData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S264"/>
  <sheetViews>
    <sheetView showGridLines="0" tabSelected="1" zoomScale="80" zoomScaleNormal="80" zoomScaleSheetLayoutView="80" workbookViewId="0">
      <selection activeCell="N35" sqref="N35"/>
    </sheetView>
  </sheetViews>
  <sheetFormatPr defaultColWidth="0" defaultRowHeight="14.4" zeroHeight="1" x14ac:dyDescent="0.3"/>
  <cols>
    <col min="1" max="1" width="4.5546875" customWidth="1"/>
    <col min="2" max="2" width="9.109375" customWidth="1"/>
    <col min="3" max="3" width="65.6640625" customWidth="1"/>
    <col min="4" max="4" width="20.6640625" customWidth="1"/>
    <col min="5" max="6" width="14.33203125" customWidth="1"/>
    <col min="7" max="7" width="21.33203125" style="1" customWidth="1"/>
    <col min="8" max="9" width="14.33203125" customWidth="1"/>
    <col min="10" max="10" width="20.88671875" customWidth="1"/>
    <col min="11" max="12" width="14.33203125" customWidth="1"/>
    <col min="13" max="13" width="21.109375" customWidth="1"/>
    <col min="14" max="15" width="14.33203125" customWidth="1"/>
    <col min="16" max="16" width="21.44140625" customWidth="1"/>
    <col min="17" max="18" width="14.33203125" customWidth="1"/>
    <col min="19" max="19" width="4" style="2" customWidth="1"/>
    <col min="20" max="16384" width="9.109375" style="2" hidden="1"/>
  </cols>
  <sheetData>
    <row r="1" spans="1:19" x14ac:dyDescent="0.3">
      <c r="A1" s="4"/>
      <c r="B1" s="4"/>
      <c r="C1" s="4"/>
      <c r="D1" s="4"/>
      <c r="E1" s="4"/>
      <c r="F1" s="4"/>
      <c r="G1" s="5"/>
      <c r="H1" s="4"/>
      <c r="I1" s="4"/>
      <c r="J1" s="4"/>
      <c r="K1" s="4"/>
      <c r="L1" s="3"/>
      <c r="M1" s="3"/>
      <c r="N1" s="3"/>
      <c r="O1" s="3"/>
      <c r="P1" s="3"/>
      <c r="Q1" s="3"/>
      <c r="R1" s="3"/>
      <c r="S1" s="3"/>
    </row>
    <row r="2" spans="1:19" ht="21" x14ac:dyDescent="0.4">
      <c r="A2" s="4"/>
      <c r="B2" s="6" t="s">
        <v>89</v>
      </c>
      <c r="C2" s="4"/>
      <c r="D2" s="4"/>
      <c r="E2" s="4"/>
      <c r="F2" s="4"/>
      <c r="G2" s="5"/>
      <c r="H2" s="4"/>
      <c r="I2" s="4"/>
      <c r="J2" s="4"/>
      <c r="K2" s="4"/>
      <c r="L2" s="3"/>
      <c r="M2" s="3"/>
      <c r="N2" s="3"/>
      <c r="O2" s="3"/>
      <c r="P2" s="3"/>
      <c r="Q2" s="3"/>
      <c r="R2" s="3"/>
      <c r="S2" s="3"/>
    </row>
    <row r="3" spans="1:19" ht="7.5" customHeight="1" x14ac:dyDescent="0.3">
      <c r="A3" s="4"/>
      <c r="B3" s="4"/>
      <c r="C3" s="4"/>
      <c r="D3" s="4"/>
      <c r="E3" s="4"/>
      <c r="F3" s="4"/>
      <c r="G3" s="5"/>
      <c r="H3" s="4"/>
      <c r="I3" s="4"/>
      <c r="J3" s="4"/>
      <c r="K3" s="4"/>
      <c r="L3" s="3"/>
      <c r="M3" s="3"/>
      <c r="N3" s="3"/>
      <c r="O3" s="3"/>
      <c r="P3" s="3"/>
      <c r="Q3" s="3"/>
      <c r="R3" s="3"/>
      <c r="S3" s="3"/>
    </row>
    <row r="4" spans="1:19" ht="21" x14ac:dyDescent="0.4">
      <c r="A4" s="4"/>
      <c r="B4" s="4" t="s">
        <v>41</v>
      </c>
      <c r="C4" s="4"/>
      <c r="D4" s="170" t="str">
        <f>'[1]NR 2021'!D4:U4</f>
        <v>Základní škola Chomutov, Školní 1480</v>
      </c>
      <c r="E4" s="170"/>
      <c r="F4" s="170"/>
      <c r="G4" s="170"/>
      <c r="H4" s="170"/>
      <c r="I4" s="170"/>
      <c r="J4" s="170"/>
      <c r="K4" s="170"/>
      <c r="L4" s="3"/>
      <c r="M4" s="3"/>
      <c r="N4" s="3"/>
      <c r="O4" s="3"/>
      <c r="P4" s="3"/>
      <c r="Q4" s="3"/>
      <c r="R4" s="3"/>
      <c r="S4" s="3"/>
    </row>
    <row r="5" spans="1:19" ht="3.75" customHeight="1" x14ac:dyDescent="0.3">
      <c r="A5" s="4"/>
      <c r="B5" s="4"/>
      <c r="C5" s="4"/>
      <c r="D5" s="138"/>
      <c r="E5" s="138"/>
      <c r="F5" s="138"/>
      <c r="G5" s="138"/>
      <c r="H5" s="138"/>
      <c r="I5" s="138"/>
      <c r="J5" s="138"/>
      <c r="K5" s="138"/>
      <c r="L5" s="3"/>
      <c r="M5" s="3"/>
      <c r="N5" s="3"/>
      <c r="O5" s="3"/>
      <c r="P5" s="3"/>
      <c r="Q5" s="3"/>
      <c r="R5" s="3"/>
      <c r="S5" s="3"/>
    </row>
    <row r="6" spans="1:19" x14ac:dyDescent="0.3">
      <c r="A6" s="4"/>
      <c r="B6" s="4" t="s">
        <v>42</v>
      </c>
      <c r="C6" s="4"/>
      <c r="D6" s="139">
        <f>'[1]NR 2021'!D6</f>
        <v>46789731</v>
      </c>
      <c r="E6" s="138"/>
      <c r="F6" s="138"/>
      <c r="G6" s="138"/>
      <c r="H6" s="138"/>
      <c r="I6" s="138"/>
      <c r="J6" s="138"/>
      <c r="K6" s="138"/>
      <c r="L6" s="3"/>
      <c r="M6" s="3"/>
      <c r="N6" s="3"/>
      <c r="O6" s="3"/>
      <c r="P6" s="3"/>
      <c r="Q6" s="3"/>
      <c r="R6" s="3"/>
      <c r="S6" s="3"/>
    </row>
    <row r="7" spans="1:19" ht="3.75" customHeight="1" x14ac:dyDescent="0.3">
      <c r="A7" s="4"/>
      <c r="B7" s="4"/>
      <c r="C7" s="4"/>
      <c r="D7" s="138"/>
      <c r="E7" s="138"/>
      <c r="F7" s="138"/>
      <c r="G7" s="138"/>
      <c r="H7" s="138"/>
      <c r="I7" s="138"/>
      <c r="J7" s="138"/>
      <c r="K7" s="138"/>
      <c r="L7" s="3"/>
      <c r="M7" s="3"/>
      <c r="N7" s="3"/>
      <c r="O7" s="3"/>
      <c r="P7" s="3"/>
      <c r="Q7" s="3"/>
      <c r="R7" s="3"/>
      <c r="S7" s="3"/>
    </row>
    <row r="8" spans="1:19" x14ac:dyDescent="0.3">
      <c r="A8" s="4"/>
      <c r="B8" s="4" t="s">
        <v>43</v>
      </c>
      <c r="C8" s="4"/>
      <c r="D8" s="171" t="str">
        <f>'[1]NR 2021'!D8:U8</f>
        <v xml:space="preserve">Školní 1480/61, Chomutov </v>
      </c>
      <c r="E8" s="171"/>
      <c r="F8" s="171"/>
      <c r="G8" s="171"/>
      <c r="H8" s="171"/>
      <c r="I8" s="171"/>
      <c r="J8" s="171"/>
      <c r="K8" s="171"/>
      <c r="L8" s="3"/>
      <c r="M8" s="3"/>
      <c r="N8" s="3"/>
      <c r="O8" s="3"/>
      <c r="P8" s="3"/>
      <c r="Q8" s="3"/>
      <c r="R8" s="3"/>
      <c r="S8" s="3"/>
    </row>
    <row r="9" spans="1:19" ht="15" thickBot="1" x14ac:dyDescent="0.35">
      <c r="A9" s="4"/>
      <c r="B9" s="4"/>
      <c r="C9" s="4"/>
      <c r="D9" s="4"/>
      <c r="E9" s="4"/>
      <c r="F9" s="4"/>
      <c r="G9" s="5"/>
      <c r="H9" s="4"/>
      <c r="I9" s="4"/>
      <c r="J9" s="4"/>
      <c r="K9" s="4"/>
      <c r="L9" s="3"/>
      <c r="M9" s="3"/>
      <c r="N9" s="3"/>
      <c r="O9" s="3"/>
      <c r="P9" s="3"/>
      <c r="Q9" s="3"/>
      <c r="R9" s="3"/>
      <c r="S9" s="3"/>
    </row>
    <row r="10" spans="1:19" ht="29.25" customHeight="1" thickBot="1" x14ac:dyDescent="0.35">
      <c r="A10" s="4"/>
      <c r="B10" s="107" t="s">
        <v>36</v>
      </c>
      <c r="C10" s="106" t="s">
        <v>37</v>
      </c>
      <c r="D10" s="152" t="s">
        <v>90</v>
      </c>
      <c r="E10" s="152"/>
      <c r="F10" s="153"/>
      <c r="G10" s="152" t="s">
        <v>91</v>
      </c>
      <c r="H10" s="152"/>
      <c r="I10" s="179"/>
      <c r="J10" s="176" t="s">
        <v>92</v>
      </c>
      <c r="K10" s="152"/>
      <c r="L10" s="153"/>
      <c r="M10" s="151" t="s">
        <v>88</v>
      </c>
      <c r="N10" s="152"/>
      <c r="O10" s="153"/>
      <c r="P10" s="152" t="s">
        <v>93</v>
      </c>
      <c r="Q10" s="152"/>
      <c r="R10" s="153"/>
      <c r="S10" s="3"/>
    </row>
    <row r="11" spans="1:19" ht="30.75" customHeight="1" thickBot="1" x14ac:dyDescent="0.35">
      <c r="A11" s="4"/>
      <c r="B11" s="104"/>
      <c r="C11" s="105"/>
      <c r="D11" s="97" t="s">
        <v>38</v>
      </c>
      <c r="E11" s="7" t="s">
        <v>39</v>
      </c>
      <c r="F11" s="7" t="s">
        <v>53</v>
      </c>
      <c r="G11" s="97" t="s">
        <v>38</v>
      </c>
      <c r="H11" s="7" t="s">
        <v>39</v>
      </c>
      <c r="I11" s="119" t="s">
        <v>53</v>
      </c>
      <c r="J11" s="119" t="s">
        <v>38</v>
      </c>
      <c r="K11" s="7" t="s">
        <v>39</v>
      </c>
      <c r="L11" s="7" t="s">
        <v>53</v>
      </c>
      <c r="M11" s="124" t="s">
        <v>38</v>
      </c>
      <c r="N11" s="7" t="s">
        <v>39</v>
      </c>
      <c r="O11" s="7" t="s">
        <v>53</v>
      </c>
      <c r="P11" s="97" t="s">
        <v>38</v>
      </c>
      <c r="Q11" s="7" t="s">
        <v>39</v>
      </c>
      <c r="R11" s="7" t="s">
        <v>53</v>
      </c>
      <c r="S11" s="3"/>
    </row>
    <row r="12" spans="1:19" ht="15.75" customHeight="1" thickBot="1" x14ac:dyDescent="0.35">
      <c r="A12" s="4"/>
      <c r="B12" s="136"/>
      <c r="C12" s="137" t="s">
        <v>54</v>
      </c>
      <c r="D12" s="143"/>
      <c r="E12" s="143"/>
      <c r="F12" s="144"/>
      <c r="G12" s="143"/>
      <c r="H12" s="143"/>
      <c r="I12" s="143"/>
      <c r="J12" s="142"/>
      <c r="K12" s="143"/>
      <c r="L12" s="144"/>
      <c r="M12" s="143"/>
      <c r="N12" s="143"/>
      <c r="O12" s="144"/>
      <c r="P12" s="143"/>
      <c r="Q12" s="143"/>
      <c r="R12" s="144"/>
      <c r="S12" s="3"/>
    </row>
    <row r="13" spans="1:19" ht="15.75" customHeight="1" x14ac:dyDescent="0.3">
      <c r="A13" s="4"/>
      <c r="B13" s="168" t="s">
        <v>36</v>
      </c>
      <c r="C13" s="165" t="s">
        <v>37</v>
      </c>
      <c r="D13" s="177" t="s">
        <v>55</v>
      </c>
      <c r="E13" s="158" t="s">
        <v>58</v>
      </c>
      <c r="F13" s="145" t="s">
        <v>54</v>
      </c>
      <c r="G13" s="156" t="s">
        <v>55</v>
      </c>
      <c r="H13" s="158" t="s">
        <v>58</v>
      </c>
      <c r="I13" s="172" t="s">
        <v>54</v>
      </c>
      <c r="J13" s="177" t="s">
        <v>55</v>
      </c>
      <c r="K13" s="158" t="s">
        <v>58</v>
      </c>
      <c r="L13" s="145" t="s">
        <v>54</v>
      </c>
      <c r="M13" s="183" t="s">
        <v>55</v>
      </c>
      <c r="N13" s="158" t="s">
        <v>58</v>
      </c>
      <c r="O13" s="145" t="s">
        <v>54</v>
      </c>
      <c r="P13" s="156" t="s">
        <v>55</v>
      </c>
      <c r="Q13" s="158" t="s">
        <v>58</v>
      </c>
      <c r="R13" s="145" t="s">
        <v>54</v>
      </c>
      <c r="S13" s="3"/>
    </row>
    <row r="14" spans="1:19" ht="15" thickBot="1" x14ac:dyDescent="0.35">
      <c r="A14" s="4"/>
      <c r="B14" s="169"/>
      <c r="C14" s="166"/>
      <c r="D14" s="178"/>
      <c r="E14" s="159"/>
      <c r="F14" s="146"/>
      <c r="G14" s="157"/>
      <c r="H14" s="159"/>
      <c r="I14" s="173"/>
      <c r="J14" s="178"/>
      <c r="K14" s="159"/>
      <c r="L14" s="146"/>
      <c r="M14" s="184"/>
      <c r="N14" s="159"/>
      <c r="O14" s="146"/>
      <c r="P14" s="157"/>
      <c r="Q14" s="159"/>
      <c r="R14" s="146"/>
      <c r="S14" s="3"/>
    </row>
    <row r="15" spans="1:19" x14ac:dyDescent="0.3">
      <c r="A15" s="4"/>
      <c r="B15" s="15" t="s">
        <v>0</v>
      </c>
      <c r="C15" s="77" t="s">
        <v>50</v>
      </c>
      <c r="D15" s="33">
        <f>'[1]NR 2021'!G15</f>
        <v>2021.127</v>
      </c>
      <c r="E15" s="34">
        <f>'[1]NR 2021'!H15</f>
        <v>0</v>
      </c>
      <c r="F15" s="8">
        <f t="shared" ref="F15:F23" si="0">D15+E15</f>
        <v>2021.127</v>
      </c>
      <c r="G15" s="33">
        <v>2425</v>
      </c>
      <c r="H15" s="34">
        <f>'[1]NR 2021'!K15</f>
        <v>0</v>
      </c>
      <c r="I15" s="108">
        <f t="shared" ref="I15:I23" si="1">G15+H15</f>
        <v>2425</v>
      </c>
      <c r="J15" s="130">
        <f>'[1]NR 2021'!Y15</f>
        <v>2105</v>
      </c>
      <c r="K15" s="131">
        <f>'[1]NR 2021'!Z15</f>
        <v>0</v>
      </c>
      <c r="L15" s="132">
        <f>J15+K15</f>
        <v>2105</v>
      </c>
      <c r="M15" s="110">
        <v>2105</v>
      </c>
      <c r="N15" s="34"/>
      <c r="O15" s="8">
        <f t="shared" ref="O15:O23" si="2">M15+N15</f>
        <v>2105</v>
      </c>
      <c r="P15" s="110">
        <v>2105</v>
      </c>
      <c r="Q15" s="34"/>
      <c r="R15" s="8">
        <f t="shared" ref="R15:R23" si="3">P15+Q15</f>
        <v>2105</v>
      </c>
      <c r="S15" s="3"/>
    </row>
    <row r="16" spans="1:19" x14ac:dyDescent="0.3">
      <c r="A16" s="4"/>
      <c r="B16" s="9" t="s">
        <v>1</v>
      </c>
      <c r="C16" s="78" t="s">
        <v>52</v>
      </c>
      <c r="D16" s="33">
        <f>'[1]NR 2021'!G16</f>
        <v>5457.6</v>
      </c>
      <c r="E16" s="35">
        <f>'[1]NR 2021'!H16</f>
        <v>0</v>
      </c>
      <c r="F16" s="8">
        <f t="shared" si="0"/>
        <v>5457.6</v>
      </c>
      <c r="G16" s="33">
        <f>'[1]NR 2021'!J16</f>
        <v>5570</v>
      </c>
      <c r="H16" s="35">
        <f>'[1]NR 2021'!K16</f>
        <v>0</v>
      </c>
      <c r="I16" s="108">
        <f t="shared" si="1"/>
        <v>5570</v>
      </c>
      <c r="J16" s="42">
        <f>'[1]NR 2021'!Y16</f>
        <v>5387</v>
      </c>
      <c r="K16" s="114">
        <f>'[1]NR 2021'!Z16</f>
        <v>0</v>
      </c>
      <c r="L16" s="128">
        <f t="shared" ref="L16:L23" si="4">J16+K16</f>
        <v>5387</v>
      </c>
      <c r="M16" s="111">
        <v>5600</v>
      </c>
      <c r="N16" s="35"/>
      <c r="O16" s="8">
        <f t="shared" si="2"/>
        <v>5600</v>
      </c>
      <c r="P16" s="111">
        <v>5600</v>
      </c>
      <c r="Q16" s="35"/>
      <c r="R16" s="8">
        <f t="shared" si="3"/>
        <v>5600</v>
      </c>
      <c r="S16" s="3"/>
    </row>
    <row r="17" spans="1:19" x14ac:dyDescent="0.3">
      <c r="A17" s="4"/>
      <c r="B17" s="9" t="s">
        <v>3</v>
      </c>
      <c r="C17" s="79" t="s">
        <v>66</v>
      </c>
      <c r="D17" s="33">
        <f>'[1]NR 2021'!G17</f>
        <v>537.70000000000005</v>
      </c>
      <c r="E17" s="35">
        <f>'[1]NR 2021'!H17</f>
        <v>0</v>
      </c>
      <c r="F17" s="8">
        <f t="shared" si="0"/>
        <v>537.70000000000005</v>
      </c>
      <c r="G17" s="33">
        <f>'[1]NR 2021'!J17</f>
        <v>0</v>
      </c>
      <c r="H17" s="35">
        <f>'[1]NR 2021'!K17</f>
        <v>0</v>
      </c>
      <c r="I17" s="108">
        <f t="shared" si="1"/>
        <v>0</v>
      </c>
      <c r="J17" s="42">
        <f>'[1]NR 2021'!Y17</f>
        <v>480.4</v>
      </c>
      <c r="K17" s="114">
        <f>'[1]NR 2021'!Z17</f>
        <v>0</v>
      </c>
      <c r="L17" s="128">
        <f t="shared" si="4"/>
        <v>480.4</v>
      </c>
      <c r="M17" s="111"/>
      <c r="N17" s="36"/>
      <c r="O17" s="8">
        <f t="shared" si="2"/>
        <v>0</v>
      </c>
      <c r="P17" s="111"/>
      <c r="Q17" s="36"/>
      <c r="R17" s="8">
        <f t="shared" si="3"/>
        <v>0</v>
      </c>
      <c r="S17" s="3"/>
    </row>
    <row r="18" spans="1:19" x14ac:dyDescent="0.3">
      <c r="A18" s="4"/>
      <c r="B18" s="9" t="s">
        <v>5</v>
      </c>
      <c r="C18" s="80" t="s">
        <v>51</v>
      </c>
      <c r="D18" s="33">
        <f>'[1]NR 2021'!G18</f>
        <v>43271.921000000002</v>
      </c>
      <c r="E18" s="34">
        <f>'[1]NR 2021'!H18</f>
        <v>0</v>
      </c>
      <c r="F18" s="8">
        <f t="shared" si="0"/>
        <v>43271.921000000002</v>
      </c>
      <c r="G18" s="32">
        <v>44782.124000000003</v>
      </c>
      <c r="H18" s="34">
        <v>250</v>
      </c>
      <c r="I18" s="108">
        <f t="shared" si="1"/>
        <v>45032.124000000003</v>
      </c>
      <c r="J18" s="42">
        <f>'[1]NR 2021'!Y18</f>
        <v>47689.462</v>
      </c>
      <c r="K18" s="114">
        <f>'[1]NR 2021'!Z18</f>
        <v>0</v>
      </c>
      <c r="L18" s="128">
        <f t="shared" si="4"/>
        <v>47689.462</v>
      </c>
      <c r="M18" s="111">
        <v>47910.565999999999</v>
      </c>
      <c r="N18" s="34"/>
      <c r="O18" s="8">
        <f t="shared" si="2"/>
        <v>47910.565999999999</v>
      </c>
      <c r="P18" s="111">
        <v>45698.661999999997</v>
      </c>
      <c r="Q18" s="34"/>
      <c r="R18" s="8">
        <f t="shared" si="3"/>
        <v>45698.661999999997</v>
      </c>
      <c r="S18" s="3"/>
    </row>
    <row r="19" spans="1:19" x14ac:dyDescent="0.3">
      <c r="A19" s="4"/>
      <c r="B19" s="9" t="s">
        <v>7</v>
      </c>
      <c r="C19" s="19" t="s">
        <v>44</v>
      </c>
      <c r="D19" s="33">
        <f>'[1]NR 2021'!G19</f>
        <v>0</v>
      </c>
      <c r="E19" s="34">
        <f>'[1]NR 2021'!H19</f>
        <v>0</v>
      </c>
      <c r="F19" s="8">
        <f t="shared" si="0"/>
        <v>0</v>
      </c>
      <c r="G19" s="33">
        <f>'[1]NR 2021'!J19</f>
        <v>0</v>
      </c>
      <c r="H19" s="34">
        <f>'[1]NR 2021'!K19</f>
        <v>0</v>
      </c>
      <c r="I19" s="108">
        <f t="shared" si="1"/>
        <v>0</v>
      </c>
      <c r="J19" s="42">
        <f>'[1]NR 2021'!Y19</f>
        <v>1446.982</v>
      </c>
      <c r="K19" s="114">
        <f>'[1]NR 2021'!Z19</f>
        <v>0</v>
      </c>
      <c r="L19" s="128">
        <f t="shared" si="4"/>
        <v>1446.982</v>
      </c>
      <c r="M19" s="111">
        <v>1446.982</v>
      </c>
      <c r="N19" s="37"/>
      <c r="O19" s="8">
        <f t="shared" si="2"/>
        <v>1446.982</v>
      </c>
      <c r="P19" s="111">
        <v>1447</v>
      </c>
      <c r="Q19" s="37"/>
      <c r="R19" s="8">
        <f t="shared" si="3"/>
        <v>1447</v>
      </c>
      <c r="S19" s="3"/>
    </row>
    <row r="20" spans="1:19" x14ac:dyDescent="0.3">
      <c r="A20" s="4"/>
      <c r="B20" s="9" t="s">
        <v>9</v>
      </c>
      <c r="C20" s="81" t="s">
        <v>45</v>
      </c>
      <c r="D20" s="33">
        <f>'[1]NR 2021'!G20</f>
        <v>373.61200000000002</v>
      </c>
      <c r="E20" s="34">
        <f>'[1]NR 2021'!H20</f>
        <v>0</v>
      </c>
      <c r="F20" s="8">
        <f t="shared" si="0"/>
        <v>373.61200000000002</v>
      </c>
      <c r="G20" s="33">
        <f>'[1]NR 2021'!J20</f>
        <v>0</v>
      </c>
      <c r="H20" s="34">
        <f>'[1]NR 2021'!K20</f>
        <v>0</v>
      </c>
      <c r="I20" s="108">
        <f t="shared" si="1"/>
        <v>0</v>
      </c>
      <c r="J20" s="42">
        <f>'[1]NR 2021'!Y20</f>
        <v>200</v>
      </c>
      <c r="K20" s="114">
        <f>'[1]NR 2021'!Z20</f>
        <v>0</v>
      </c>
      <c r="L20" s="128">
        <f t="shared" si="4"/>
        <v>200</v>
      </c>
      <c r="M20" s="111">
        <v>200</v>
      </c>
      <c r="N20" s="37"/>
      <c r="O20" s="8">
        <f t="shared" si="2"/>
        <v>200</v>
      </c>
      <c r="P20" s="111">
        <v>200</v>
      </c>
      <c r="Q20" s="37"/>
      <c r="R20" s="8">
        <f t="shared" si="3"/>
        <v>200</v>
      </c>
      <c r="S20" s="3"/>
    </row>
    <row r="21" spans="1:19" x14ac:dyDescent="0.3">
      <c r="A21" s="4"/>
      <c r="B21" s="9" t="s">
        <v>11</v>
      </c>
      <c r="C21" s="18" t="s">
        <v>2</v>
      </c>
      <c r="D21" s="33">
        <f>'[1]NR 2021'!G21</f>
        <v>137.06</v>
      </c>
      <c r="E21" s="34">
        <f>'[1]NR 2021'!H21</f>
        <v>433.423</v>
      </c>
      <c r="F21" s="8">
        <f t="shared" si="0"/>
        <v>570.48299999999995</v>
      </c>
      <c r="G21" s="33">
        <f>'[1]NR 2021'!J21</f>
        <v>0</v>
      </c>
      <c r="H21" s="34">
        <f>'[1]NR 2021'!K21</f>
        <v>0</v>
      </c>
      <c r="I21" s="108">
        <f t="shared" si="1"/>
        <v>0</v>
      </c>
      <c r="J21" s="42">
        <f>'[1]NR 2021'!Y21</f>
        <v>0</v>
      </c>
      <c r="K21" s="114">
        <f>'[1]NR 2021'!Z21</f>
        <v>120</v>
      </c>
      <c r="L21" s="128">
        <f t="shared" si="4"/>
        <v>120</v>
      </c>
      <c r="M21" s="111"/>
      <c r="N21" s="38">
        <v>100</v>
      </c>
      <c r="O21" s="8">
        <f t="shared" si="2"/>
        <v>100</v>
      </c>
      <c r="P21" s="111"/>
      <c r="Q21" s="38">
        <v>100</v>
      </c>
      <c r="R21" s="8">
        <f t="shared" si="3"/>
        <v>100</v>
      </c>
      <c r="S21" s="3"/>
    </row>
    <row r="22" spans="1:19" x14ac:dyDescent="0.3">
      <c r="A22" s="4"/>
      <c r="B22" s="9" t="s">
        <v>13</v>
      </c>
      <c r="C22" s="18" t="s">
        <v>4</v>
      </c>
      <c r="D22" s="33">
        <f>'[1]NR 2021'!G22</f>
        <v>0</v>
      </c>
      <c r="E22" s="34">
        <f>'[1]NR 2021'!H22</f>
        <v>417.27300000000002</v>
      </c>
      <c r="F22" s="8">
        <f t="shared" si="0"/>
        <v>417.27300000000002</v>
      </c>
      <c r="G22" s="33">
        <f>'[1]NR 2021'!J22</f>
        <v>0</v>
      </c>
      <c r="H22" s="34">
        <f>'[1]NR 2021'!K22</f>
        <v>0</v>
      </c>
      <c r="I22" s="108">
        <f t="shared" si="1"/>
        <v>0</v>
      </c>
      <c r="J22" s="42">
        <f>'[1]NR 2021'!Y22</f>
        <v>0</v>
      </c>
      <c r="K22" s="114">
        <f>'[1]NR 2021'!Z22</f>
        <v>120</v>
      </c>
      <c r="L22" s="128">
        <f t="shared" si="4"/>
        <v>120</v>
      </c>
      <c r="M22" s="111"/>
      <c r="N22" s="38">
        <v>100</v>
      </c>
      <c r="O22" s="8">
        <f t="shared" si="2"/>
        <v>100</v>
      </c>
      <c r="P22" s="111"/>
      <c r="Q22" s="38">
        <v>100</v>
      </c>
      <c r="R22" s="8">
        <f t="shared" si="3"/>
        <v>100</v>
      </c>
      <c r="S22" s="3"/>
    </row>
    <row r="23" spans="1:19" ht="15" thickBot="1" x14ac:dyDescent="0.35">
      <c r="A23" s="4"/>
      <c r="B23" s="82" t="s">
        <v>15</v>
      </c>
      <c r="C23" s="83" t="s">
        <v>6</v>
      </c>
      <c r="D23" s="33">
        <f>'[1]NR 2021'!G23</f>
        <v>0</v>
      </c>
      <c r="E23" s="34">
        <f>'[1]NR 2021'!H23</f>
        <v>0</v>
      </c>
      <c r="F23" s="11">
        <f t="shared" si="0"/>
        <v>0</v>
      </c>
      <c r="G23" s="33">
        <f>'[1]NR 2021'!J23</f>
        <v>0</v>
      </c>
      <c r="H23" s="34">
        <f>'[1]NR 2021'!K23</f>
        <v>0</v>
      </c>
      <c r="I23" s="109">
        <f t="shared" si="1"/>
        <v>0</v>
      </c>
      <c r="J23" s="42">
        <f>'[1]NR 2021'!Y23</f>
        <v>0</v>
      </c>
      <c r="K23" s="114">
        <f>'[1]NR 2021'!Z23</f>
        <v>0</v>
      </c>
      <c r="L23" s="128">
        <f t="shared" si="4"/>
        <v>0</v>
      </c>
      <c r="M23" s="112"/>
      <c r="N23" s="39"/>
      <c r="O23" s="11">
        <f t="shared" si="2"/>
        <v>0</v>
      </c>
      <c r="P23" s="112"/>
      <c r="Q23" s="39"/>
      <c r="R23" s="11">
        <f t="shared" si="3"/>
        <v>0</v>
      </c>
      <c r="S23" s="3"/>
    </row>
    <row r="24" spans="1:19" ht="15" thickBot="1" x14ac:dyDescent="0.35">
      <c r="A24" s="4"/>
      <c r="B24" s="12" t="s">
        <v>17</v>
      </c>
      <c r="C24" s="13" t="s">
        <v>8</v>
      </c>
      <c r="D24" s="14">
        <f t="shared" ref="D24:R24" si="5">SUM(D15:D21)</f>
        <v>51799.020000000004</v>
      </c>
      <c r="E24" s="14">
        <f t="shared" si="5"/>
        <v>433.423</v>
      </c>
      <c r="F24" s="14">
        <f t="shared" si="5"/>
        <v>52232.443000000007</v>
      </c>
      <c r="G24" s="14">
        <f t="shared" si="5"/>
        <v>52777.124000000003</v>
      </c>
      <c r="H24" s="14">
        <f t="shared" si="5"/>
        <v>250</v>
      </c>
      <c r="I24" s="120">
        <f t="shared" si="5"/>
        <v>53027.124000000003</v>
      </c>
      <c r="J24" s="113">
        <f t="shared" si="5"/>
        <v>57308.843999999997</v>
      </c>
      <c r="K24" s="113">
        <f t="shared" si="5"/>
        <v>120</v>
      </c>
      <c r="L24" s="113">
        <f t="shared" si="5"/>
        <v>57428.843999999997</v>
      </c>
      <c r="M24" s="125">
        <f t="shared" si="5"/>
        <v>57262.547999999995</v>
      </c>
      <c r="N24" s="14">
        <f t="shared" si="5"/>
        <v>100</v>
      </c>
      <c r="O24" s="14">
        <f t="shared" si="5"/>
        <v>57362.547999999995</v>
      </c>
      <c r="P24" s="14">
        <f t="shared" si="5"/>
        <v>55050.661999999997</v>
      </c>
      <c r="Q24" s="14">
        <f t="shared" si="5"/>
        <v>100</v>
      </c>
      <c r="R24" s="14">
        <f t="shared" si="5"/>
        <v>55150.661999999997</v>
      </c>
      <c r="S24" s="3"/>
    </row>
    <row r="25" spans="1:19" ht="15.75" customHeight="1" thickBot="1" x14ac:dyDescent="0.35">
      <c r="A25" s="4"/>
      <c r="B25" s="134"/>
      <c r="C25" s="135" t="s">
        <v>86</v>
      </c>
      <c r="D25" s="154"/>
      <c r="E25" s="154"/>
      <c r="F25" s="155"/>
      <c r="G25" s="154"/>
      <c r="H25" s="154"/>
      <c r="I25" s="154"/>
      <c r="J25" s="182"/>
      <c r="K25" s="154"/>
      <c r="L25" s="155"/>
      <c r="M25" s="154"/>
      <c r="N25" s="154"/>
      <c r="O25" s="155"/>
      <c r="P25" s="154"/>
      <c r="Q25" s="154"/>
      <c r="R25" s="155"/>
      <c r="S25" s="3"/>
    </row>
    <row r="26" spans="1:19" x14ac:dyDescent="0.3">
      <c r="A26" s="4"/>
      <c r="B26" s="168" t="s">
        <v>36</v>
      </c>
      <c r="C26" s="165" t="s">
        <v>37</v>
      </c>
      <c r="D26" s="174" t="s">
        <v>56</v>
      </c>
      <c r="E26" s="149" t="s">
        <v>59</v>
      </c>
      <c r="F26" s="140" t="s">
        <v>60</v>
      </c>
      <c r="G26" s="147" t="s">
        <v>56</v>
      </c>
      <c r="H26" s="149" t="s">
        <v>59</v>
      </c>
      <c r="I26" s="180" t="s">
        <v>60</v>
      </c>
      <c r="J26" s="174" t="s">
        <v>56</v>
      </c>
      <c r="K26" s="149" t="s">
        <v>59</v>
      </c>
      <c r="L26" s="140" t="s">
        <v>60</v>
      </c>
      <c r="M26" s="185" t="s">
        <v>56</v>
      </c>
      <c r="N26" s="149" t="s">
        <v>59</v>
      </c>
      <c r="O26" s="140" t="s">
        <v>60</v>
      </c>
      <c r="P26" s="147" t="s">
        <v>56</v>
      </c>
      <c r="Q26" s="149" t="s">
        <v>59</v>
      </c>
      <c r="R26" s="140" t="s">
        <v>60</v>
      </c>
      <c r="S26" s="3"/>
    </row>
    <row r="27" spans="1:19" ht="15" thickBot="1" x14ac:dyDescent="0.35">
      <c r="A27" s="4"/>
      <c r="B27" s="169"/>
      <c r="C27" s="166"/>
      <c r="D27" s="175"/>
      <c r="E27" s="150"/>
      <c r="F27" s="141"/>
      <c r="G27" s="148"/>
      <c r="H27" s="150"/>
      <c r="I27" s="181"/>
      <c r="J27" s="175"/>
      <c r="K27" s="150"/>
      <c r="L27" s="141"/>
      <c r="M27" s="186"/>
      <c r="N27" s="150"/>
      <c r="O27" s="141"/>
      <c r="P27" s="148"/>
      <c r="Q27" s="150"/>
      <c r="R27" s="141"/>
      <c r="S27" s="3"/>
    </row>
    <row r="28" spans="1:19" x14ac:dyDescent="0.3">
      <c r="A28" s="4"/>
      <c r="B28" s="15" t="s">
        <v>19</v>
      </c>
      <c r="C28" s="16" t="s">
        <v>10</v>
      </c>
      <c r="D28" s="33">
        <f>'[1]NR 2021'!G28</f>
        <v>368.428</v>
      </c>
      <c r="E28" s="34">
        <f>'[1]NR 2021'!H28</f>
        <v>0</v>
      </c>
      <c r="F28" s="8">
        <f t="shared" ref="F28:F38" si="6">D28+E28</f>
        <v>368.428</v>
      </c>
      <c r="G28" s="33">
        <f>'[1]NR 2021'!M28</f>
        <v>315</v>
      </c>
      <c r="H28" s="34">
        <f>'[1]NR 2021'!N28</f>
        <v>0</v>
      </c>
      <c r="I28" s="108">
        <f t="shared" ref="I28:I38" si="7">G28+H28</f>
        <v>315</v>
      </c>
      <c r="J28" s="130">
        <f>'[1]NR 2021'!Y28</f>
        <v>426.71600000000001</v>
      </c>
      <c r="K28" s="131">
        <f>'[1]NR 2021'!Z28</f>
        <v>0</v>
      </c>
      <c r="L28" s="132">
        <f t="shared" ref="L28:L38" si="8">J28+K28</f>
        <v>426.71600000000001</v>
      </c>
      <c r="M28" s="133">
        <v>446.65800000000002</v>
      </c>
      <c r="N28" s="133"/>
      <c r="O28" s="8">
        <f t="shared" ref="O28:O38" si="9">M28+N28</f>
        <v>446.65800000000002</v>
      </c>
      <c r="P28" s="133">
        <v>446.65800000000002</v>
      </c>
      <c r="Q28" s="133"/>
      <c r="R28" s="8">
        <f t="shared" ref="R28:R38" si="10">P28+Q28</f>
        <v>446.65800000000002</v>
      </c>
      <c r="S28" s="3"/>
    </row>
    <row r="29" spans="1:19" x14ac:dyDescent="0.3">
      <c r="A29" s="4"/>
      <c r="B29" s="9" t="s">
        <v>20</v>
      </c>
      <c r="C29" s="17" t="s">
        <v>12</v>
      </c>
      <c r="D29" s="33">
        <f>'[1]NR 2021'!G29</f>
        <v>2742.7249999999999</v>
      </c>
      <c r="E29" s="35">
        <f>'[1]NR 2021'!H29</f>
        <v>29.641999999999999</v>
      </c>
      <c r="F29" s="8">
        <f t="shared" si="6"/>
        <v>2772.3669999999997</v>
      </c>
      <c r="G29" s="33">
        <f>'[1]NR 2021'!M29</f>
        <v>3060</v>
      </c>
      <c r="H29" s="35">
        <f>'[1]NR 2021'!N29</f>
        <v>70</v>
      </c>
      <c r="I29" s="108">
        <f t="shared" si="7"/>
        <v>3130</v>
      </c>
      <c r="J29" s="42">
        <f>'[1]NR 2021'!Y29</f>
        <v>2828</v>
      </c>
      <c r="K29" s="117">
        <f>'[1]NR 2021'!Z29</f>
        <v>40</v>
      </c>
      <c r="L29" s="128">
        <f t="shared" si="8"/>
        <v>2868</v>
      </c>
      <c r="M29" s="40">
        <v>2785</v>
      </c>
      <c r="N29" s="118">
        <v>50</v>
      </c>
      <c r="O29" s="8">
        <f t="shared" si="9"/>
        <v>2835</v>
      </c>
      <c r="P29" s="40">
        <v>2785</v>
      </c>
      <c r="Q29" s="118">
        <v>50</v>
      </c>
      <c r="R29" s="8">
        <f t="shared" si="10"/>
        <v>2835</v>
      </c>
      <c r="S29" s="3"/>
    </row>
    <row r="30" spans="1:19" x14ac:dyDescent="0.3">
      <c r="A30" s="4"/>
      <c r="B30" s="9" t="s">
        <v>22</v>
      </c>
      <c r="C30" s="18" t="s">
        <v>14</v>
      </c>
      <c r="D30" s="33">
        <f>'[1]NR 2021'!G30</f>
        <v>3358.123</v>
      </c>
      <c r="E30" s="35">
        <f>'[1]NR 2021'!H30</f>
        <v>113.37</v>
      </c>
      <c r="F30" s="8">
        <f t="shared" si="6"/>
        <v>3471.4929999999999</v>
      </c>
      <c r="G30" s="33">
        <f>'[1]NR 2021'!M30</f>
        <v>3150</v>
      </c>
      <c r="H30" s="35">
        <f>'[1]NR 2021'!N30</f>
        <v>180</v>
      </c>
      <c r="I30" s="108">
        <f t="shared" si="7"/>
        <v>3330</v>
      </c>
      <c r="J30" s="42">
        <f>'[1]NR 2021'!Y30</f>
        <v>3150</v>
      </c>
      <c r="K30" s="117">
        <f>'[1]NR 2021'!Z30</f>
        <v>80</v>
      </c>
      <c r="L30" s="128">
        <f t="shared" si="8"/>
        <v>3230</v>
      </c>
      <c r="M30" s="40">
        <v>3350</v>
      </c>
      <c r="N30" s="118">
        <v>50</v>
      </c>
      <c r="O30" s="8">
        <f t="shared" si="9"/>
        <v>3400</v>
      </c>
      <c r="P30" s="40">
        <v>3350</v>
      </c>
      <c r="Q30" s="118">
        <v>50</v>
      </c>
      <c r="R30" s="8">
        <f t="shared" si="10"/>
        <v>3400</v>
      </c>
      <c r="S30" s="3"/>
    </row>
    <row r="31" spans="1:19" x14ac:dyDescent="0.3">
      <c r="A31" s="4"/>
      <c r="B31" s="9" t="s">
        <v>24</v>
      </c>
      <c r="C31" s="18" t="s">
        <v>16</v>
      </c>
      <c r="D31" s="33">
        <f>'[1]NR 2021'!G31</f>
        <v>1345.3110000000001</v>
      </c>
      <c r="E31" s="34">
        <f>'[1]NR 2021'!H31</f>
        <v>15.581</v>
      </c>
      <c r="F31" s="8">
        <f t="shared" si="6"/>
        <v>1360.8920000000001</v>
      </c>
      <c r="G31" s="33">
        <f>'[1]NR 2021'!M31</f>
        <v>1112</v>
      </c>
      <c r="H31" s="34">
        <f>'[1]NR 2021'!N31</f>
        <v>0</v>
      </c>
      <c r="I31" s="108">
        <f t="shared" si="7"/>
        <v>1112</v>
      </c>
      <c r="J31" s="42">
        <f>'[1]NR 2021'!Y31</f>
        <v>928.9</v>
      </c>
      <c r="K31" s="114">
        <f>'[1]NR 2021'!Z31</f>
        <v>0</v>
      </c>
      <c r="L31" s="128">
        <f t="shared" si="8"/>
        <v>928.9</v>
      </c>
      <c r="M31" s="40">
        <v>900</v>
      </c>
      <c r="N31" s="40"/>
      <c r="O31" s="8">
        <f t="shared" si="9"/>
        <v>900</v>
      </c>
      <c r="P31" s="40">
        <v>900</v>
      </c>
      <c r="Q31" s="40"/>
      <c r="R31" s="8">
        <f t="shared" si="10"/>
        <v>900</v>
      </c>
      <c r="S31" s="3"/>
    </row>
    <row r="32" spans="1:19" x14ac:dyDescent="0.3">
      <c r="A32" s="4"/>
      <c r="B32" s="9" t="s">
        <v>26</v>
      </c>
      <c r="C32" s="18" t="s">
        <v>18</v>
      </c>
      <c r="D32" s="33">
        <f>'[1]NR 2021'!G32</f>
        <v>31572.109</v>
      </c>
      <c r="E32" s="34">
        <f>'[1]NR 2021'!H32</f>
        <v>0</v>
      </c>
      <c r="F32" s="8">
        <f t="shared" si="6"/>
        <v>31572.109</v>
      </c>
      <c r="G32" s="33">
        <f>'[1]NR 2021'!M32</f>
        <v>32172.01</v>
      </c>
      <c r="H32" s="34">
        <f>'[1]NR 2021'!N32</f>
        <v>0</v>
      </c>
      <c r="I32" s="108">
        <f t="shared" si="7"/>
        <v>32172.01</v>
      </c>
      <c r="J32" s="42">
        <f>'[1]NR 2021'!Y32</f>
        <v>34875.605000000003</v>
      </c>
      <c r="K32" s="114">
        <f>'[1]NR 2021'!Z32</f>
        <v>0</v>
      </c>
      <c r="L32" s="128">
        <f t="shared" si="8"/>
        <v>34875.605000000003</v>
      </c>
      <c r="M32" s="40">
        <v>34737.610999999997</v>
      </c>
      <c r="N32" s="40"/>
      <c r="O32" s="8">
        <f t="shared" si="9"/>
        <v>34737.610999999997</v>
      </c>
      <c r="P32" s="40">
        <v>33055.036999999997</v>
      </c>
      <c r="Q32" s="40"/>
      <c r="R32" s="8">
        <f t="shared" si="10"/>
        <v>33055.036999999997</v>
      </c>
      <c r="S32" s="3"/>
    </row>
    <row r="33" spans="1:19" x14ac:dyDescent="0.3">
      <c r="A33" s="4"/>
      <c r="B33" s="9" t="s">
        <v>28</v>
      </c>
      <c r="C33" s="19" t="s">
        <v>40</v>
      </c>
      <c r="D33" s="33">
        <f>'[1]NR 2021'!G33</f>
        <v>31256.036</v>
      </c>
      <c r="E33" s="34">
        <f>'[1]NR 2021'!H33</f>
        <v>0</v>
      </c>
      <c r="F33" s="8">
        <f t="shared" si="6"/>
        <v>31256.036</v>
      </c>
      <c r="G33" s="33">
        <f>'[1]NR 2021'!M33</f>
        <v>31952.01</v>
      </c>
      <c r="H33" s="34">
        <f>'[1]NR 2021'!N33</f>
        <v>0</v>
      </c>
      <c r="I33" s="108">
        <f t="shared" si="7"/>
        <v>31952.01</v>
      </c>
      <c r="J33" s="42">
        <f>'[1]NR 2021'!Y33</f>
        <v>34656.605000000003</v>
      </c>
      <c r="K33" s="114">
        <f>'[1]NR 2021'!Z33</f>
        <v>0</v>
      </c>
      <c r="L33" s="128">
        <f t="shared" si="8"/>
        <v>34656.605000000003</v>
      </c>
      <c r="M33" s="40">
        <v>34518.610999999997</v>
      </c>
      <c r="N33" s="40"/>
      <c r="O33" s="8">
        <f t="shared" si="9"/>
        <v>34518.610999999997</v>
      </c>
      <c r="P33" s="40">
        <v>33040.036999999997</v>
      </c>
      <c r="Q33" s="40"/>
      <c r="R33" s="8">
        <f t="shared" si="10"/>
        <v>33040.036999999997</v>
      </c>
      <c r="S33" s="3"/>
    </row>
    <row r="34" spans="1:19" x14ac:dyDescent="0.3">
      <c r="A34" s="4"/>
      <c r="B34" s="9" t="s">
        <v>30</v>
      </c>
      <c r="C34" s="20" t="s">
        <v>21</v>
      </c>
      <c r="D34" s="33">
        <f>'[1]NR 2021'!G34</f>
        <v>316.07299999999998</v>
      </c>
      <c r="E34" s="34">
        <f>'[1]NR 2021'!H34</f>
        <v>0</v>
      </c>
      <c r="F34" s="8">
        <f t="shared" si="6"/>
        <v>316.07299999999998</v>
      </c>
      <c r="G34" s="33">
        <f>'[1]NR 2021'!M34</f>
        <v>220</v>
      </c>
      <c r="H34" s="34">
        <f>'[1]NR 2021'!N34</f>
        <v>0</v>
      </c>
      <c r="I34" s="108">
        <f t="shared" si="7"/>
        <v>220</v>
      </c>
      <c r="J34" s="42">
        <f>'[1]NR 2021'!Y34</f>
        <v>219</v>
      </c>
      <c r="K34" s="114">
        <f>'[1]NR 2021'!Z34</f>
        <v>0</v>
      </c>
      <c r="L34" s="128">
        <f t="shared" si="8"/>
        <v>219</v>
      </c>
      <c r="M34" s="40">
        <v>219</v>
      </c>
      <c r="N34" s="40"/>
      <c r="O34" s="8">
        <f t="shared" si="9"/>
        <v>219</v>
      </c>
      <c r="P34" s="40">
        <v>15</v>
      </c>
      <c r="Q34" s="40"/>
      <c r="R34" s="8">
        <f t="shared" si="10"/>
        <v>15</v>
      </c>
      <c r="S34" s="3"/>
    </row>
    <row r="35" spans="1:19" x14ac:dyDescent="0.3">
      <c r="A35" s="4"/>
      <c r="B35" s="9" t="s">
        <v>32</v>
      </c>
      <c r="C35" s="18" t="s">
        <v>23</v>
      </c>
      <c r="D35" s="33">
        <f>'[1]NR 2021'!G35</f>
        <v>10753.953</v>
      </c>
      <c r="E35" s="34">
        <f>'[1]NR 2021'!H35</f>
        <v>0</v>
      </c>
      <c r="F35" s="8">
        <f t="shared" si="6"/>
        <v>10753.953</v>
      </c>
      <c r="G35" s="33">
        <f>'[1]NR 2021'!M35</f>
        <v>11003.683000000001</v>
      </c>
      <c r="H35" s="34">
        <f>'[1]NR 2021'!N35</f>
        <v>0</v>
      </c>
      <c r="I35" s="108">
        <f t="shared" si="7"/>
        <v>11003.683000000001</v>
      </c>
      <c r="J35" s="42">
        <f>'[1]NR 2021'!Y35</f>
        <v>11719.004000000001</v>
      </c>
      <c r="K35" s="114">
        <f>'[1]NR 2021'!Z35</f>
        <v>0</v>
      </c>
      <c r="L35" s="128">
        <f t="shared" si="8"/>
        <v>11719.004000000001</v>
      </c>
      <c r="M35" s="40">
        <v>11672.361000000001</v>
      </c>
      <c r="N35" s="40"/>
      <c r="O35" s="8">
        <f t="shared" si="9"/>
        <v>11672.361000000001</v>
      </c>
      <c r="P35" s="40">
        <v>11172.602999999999</v>
      </c>
      <c r="Q35" s="40"/>
      <c r="R35" s="8">
        <f t="shared" si="10"/>
        <v>11172.602999999999</v>
      </c>
      <c r="S35" s="3"/>
    </row>
    <row r="36" spans="1:19" x14ac:dyDescent="0.3">
      <c r="A36" s="4"/>
      <c r="B36" s="9" t="s">
        <v>33</v>
      </c>
      <c r="C36" s="18" t="s">
        <v>25</v>
      </c>
      <c r="D36" s="33">
        <f>'[1]NR 2021'!G36</f>
        <v>0</v>
      </c>
      <c r="E36" s="34">
        <f>'[1]NR 2021'!H36</f>
        <v>0</v>
      </c>
      <c r="F36" s="8">
        <f t="shared" si="6"/>
        <v>0</v>
      </c>
      <c r="G36" s="33">
        <f>'[1]NR 2021'!M36</f>
        <v>0</v>
      </c>
      <c r="H36" s="34">
        <f>'[1]NR 2021'!N36</f>
        <v>0</v>
      </c>
      <c r="I36" s="108">
        <f t="shared" si="7"/>
        <v>0</v>
      </c>
      <c r="J36" s="42">
        <f>'[1]NR 2021'!Y36</f>
        <v>0</v>
      </c>
      <c r="K36" s="114">
        <f>'[1]NR 2021'!Z36</f>
        <v>0</v>
      </c>
      <c r="L36" s="128">
        <f t="shared" si="8"/>
        <v>0</v>
      </c>
      <c r="M36" s="40">
        <v>0</v>
      </c>
      <c r="N36" s="40"/>
      <c r="O36" s="8">
        <f t="shared" si="9"/>
        <v>0</v>
      </c>
      <c r="P36" s="40">
        <v>0</v>
      </c>
      <c r="Q36" s="40"/>
      <c r="R36" s="8">
        <f t="shared" si="10"/>
        <v>0</v>
      </c>
      <c r="S36" s="3"/>
    </row>
    <row r="37" spans="1:19" x14ac:dyDescent="0.3">
      <c r="A37" s="4"/>
      <c r="B37" s="9" t="s">
        <v>34</v>
      </c>
      <c r="C37" s="18" t="s">
        <v>27</v>
      </c>
      <c r="D37" s="33">
        <f>'[1]NR 2021'!G37</f>
        <v>324.52100000000002</v>
      </c>
      <c r="E37" s="34">
        <f>'[1]NR 2021'!H37</f>
        <v>0</v>
      </c>
      <c r="F37" s="8">
        <f t="shared" si="6"/>
        <v>324.52100000000002</v>
      </c>
      <c r="G37" s="33">
        <f>'[1]NR 2021'!M37</f>
        <v>325</v>
      </c>
      <c r="H37" s="34">
        <f>'[1]NR 2021'!N37</f>
        <v>0</v>
      </c>
      <c r="I37" s="108">
        <f t="shared" si="7"/>
        <v>325</v>
      </c>
      <c r="J37" s="42">
        <f>'[1]NR 2021'!Y37</f>
        <v>1882.2660000000001</v>
      </c>
      <c r="K37" s="114">
        <f>'[1]NR 2021'!Z37</f>
        <v>0</v>
      </c>
      <c r="L37" s="128">
        <f t="shared" si="8"/>
        <v>1882.2660000000001</v>
      </c>
      <c r="M37" s="40">
        <v>1875.32</v>
      </c>
      <c r="N37" s="40"/>
      <c r="O37" s="8">
        <f t="shared" si="9"/>
        <v>1875.32</v>
      </c>
      <c r="P37" s="40">
        <v>1875.32</v>
      </c>
      <c r="Q37" s="40"/>
      <c r="R37" s="8">
        <f t="shared" si="10"/>
        <v>1875.32</v>
      </c>
      <c r="S37" s="3"/>
    </row>
    <row r="38" spans="1:19" ht="15" thickBot="1" x14ac:dyDescent="0.35">
      <c r="A38" s="4"/>
      <c r="B38" s="10" t="s">
        <v>35</v>
      </c>
      <c r="C38" s="59" t="s">
        <v>29</v>
      </c>
      <c r="D38" s="33">
        <f>'[1]NR 2021'!G38</f>
        <v>1582.6880000000001</v>
      </c>
      <c r="E38" s="34">
        <f>'[1]NR 2021'!H38</f>
        <v>0</v>
      </c>
      <c r="F38" s="11">
        <f t="shared" si="6"/>
        <v>1582.6880000000001</v>
      </c>
      <c r="G38" s="33">
        <f>'[1]NR 2021'!M38</f>
        <v>1639.431</v>
      </c>
      <c r="H38" s="34">
        <f>'[1]NR 2021'!N38</f>
        <v>0</v>
      </c>
      <c r="I38" s="109">
        <f t="shared" si="7"/>
        <v>1639.431</v>
      </c>
      <c r="J38" s="42">
        <f>'[1]NR 2021'!Y38</f>
        <v>1498.3529999999998</v>
      </c>
      <c r="K38" s="114">
        <f>'[1]NR 2021'!Z38</f>
        <v>0</v>
      </c>
      <c r="L38" s="128">
        <f t="shared" si="8"/>
        <v>1498.3529999999998</v>
      </c>
      <c r="M38" s="41">
        <v>1495.5940000000001</v>
      </c>
      <c r="N38" s="41"/>
      <c r="O38" s="11">
        <f t="shared" si="9"/>
        <v>1495.5940000000001</v>
      </c>
      <c r="P38" s="41">
        <v>1466.0219999999999</v>
      </c>
      <c r="Q38" s="41"/>
      <c r="R38" s="11">
        <f t="shared" si="10"/>
        <v>1466.0219999999999</v>
      </c>
      <c r="S38" s="3"/>
    </row>
    <row r="39" spans="1:19" ht="15" thickBot="1" x14ac:dyDescent="0.35">
      <c r="A39" s="4"/>
      <c r="B39" s="12" t="s">
        <v>46</v>
      </c>
      <c r="C39" s="60" t="s">
        <v>31</v>
      </c>
      <c r="D39" s="21">
        <f>SUM(D28:D32)+SUM(D35:D38)</f>
        <v>52047.857999999993</v>
      </c>
      <c r="E39" s="21">
        <f>SUM(E28:E32)+SUM(E35:E38)</f>
        <v>158.59299999999999</v>
      </c>
      <c r="F39" s="22">
        <f>SUM(F35:F38)+SUM(F28:F32)</f>
        <v>52206.451000000001</v>
      </c>
      <c r="G39" s="21">
        <f>SUM(G28:G32)+SUM(G35:G38)</f>
        <v>52777.123999999996</v>
      </c>
      <c r="H39" s="21">
        <f>SUM(H28:H32)+SUM(H35:H38)</f>
        <v>250</v>
      </c>
      <c r="I39" s="121">
        <f>SUM(I35:I38)+SUM(I28:I32)</f>
        <v>53027.123999999996</v>
      </c>
      <c r="J39" s="116">
        <f>SUM(J28:J32)+SUM(J35:J38)</f>
        <v>57308.844000000005</v>
      </c>
      <c r="K39" s="115">
        <f>SUM(K28:K32)+SUM(K35:K38)</f>
        <v>120</v>
      </c>
      <c r="L39" s="116">
        <f>SUM(L35:L38)+SUM(L28:L32)</f>
        <v>57428.844000000005</v>
      </c>
      <c r="M39" s="21">
        <f>SUM(M28:M32)+SUM(M35:M38)</f>
        <v>57262.544000000002</v>
      </c>
      <c r="N39" s="21">
        <f>SUM(N28:N32)+SUM(N35:N38)</f>
        <v>100</v>
      </c>
      <c r="O39" s="22">
        <f>SUM(O35:O38)+SUM(O28:O32)</f>
        <v>57362.544000000002</v>
      </c>
      <c r="P39" s="21">
        <f>SUM(P28:P32)+SUM(P35:P38)</f>
        <v>55050.639999999992</v>
      </c>
      <c r="Q39" s="21">
        <f>SUM(Q28:Q32)+SUM(Q35:Q38)</f>
        <v>100</v>
      </c>
      <c r="R39" s="22">
        <f>SUM(R35:R38)+SUM(R28:R32)</f>
        <v>55150.639999999992</v>
      </c>
      <c r="S39" s="3"/>
    </row>
    <row r="40" spans="1:19" ht="18.600000000000001" thickBot="1" x14ac:dyDescent="0.4">
      <c r="A40" s="4"/>
      <c r="B40" s="61" t="s">
        <v>47</v>
      </c>
      <c r="C40" s="62" t="s">
        <v>49</v>
      </c>
      <c r="D40" s="69">
        <f t="shared" ref="D40:R40" si="11">D24-D39</f>
        <v>-248.83799999998882</v>
      </c>
      <c r="E40" s="69">
        <f t="shared" si="11"/>
        <v>274.83000000000004</v>
      </c>
      <c r="F40" s="70">
        <f t="shared" si="11"/>
        <v>25.992000000005646</v>
      </c>
      <c r="G40" s="69">
        <f t="shared" si="11"/>
        <v>0</v>
      </c>
      <c r="H40" s="69">
        <f t="shared" si="11"/>
        <v>0</v>
      </c>
      <c r="I40" s="122">
        <f t="shared" si="11"/>
        <v>0</v>
      </c>
      <c r="J40" s="69">
        <f t="shared" si="11"/>
        <v>0</v>
      </c>
      <c r="K40" s="69">
        <f t="shared" si="11"/>
        <v>0</v>
      </c>
      <c r="L40" s="70">
        <f t="shared" si="11"/>
        <v>0</v>
      </c>
      <c r="M40" s="126">
        <f t="shared" si="11"/>
        <v>3.9999999935389496E-3</v>
      </c>
      <c r="N40" s="69">
        <f t="shared" si="11"/>
        <v>0</v>
      </c>
      <c r="O40" s="70">
        <f t="shared" si="11"/>
        <v>3.9999999935389496E-3</v>
      </c>
      <c r="P40" s="69">
        <f t="shared" si="11"/>
        <v>2.200000000448199E-2</v>
      </c>
      <c r="Q40" s="69">
        <f t="shared" si="11"/>
        <v>0</v>
      </c>
      <c r="R40" s="70">
        <f t="shared" si="11"/>
        <v>2.200000000448199E-2</v>
      </c>
      <c r="S40" s="3"/>
    </row>
    <row r="41" spans="1:19" ht="15" thickBot="1" x14ac:dyDescent="0.35">
      <c r="A41" s="4"/>
      <c r="B41" s="63" t="s">
        <v>48</v>
      </c>
      <c r="C41" s="64" t="s">
        <v>57</v>
      </c>
      <c r="D41" s="65"/>
      <c r="E41" s="66"/>
      <c r="F41" s="67">
        <f>F40-D16</f>
        <v>-5431.6079999999947</v>
      </c>
      <c r="G41" s="65"/>
      <c r="H41" s="68"/>
      <c r="I41" s="123">
        <f>I40-G16</f>
        <v>-5570</v>
      </c>
      <c r="J41" s="129"/>
      <c r="K41" s="68"/>
      <c r="L41" s="67">
        <f>L40-J16</f>
        <v>-5387</v>
      </c>
      <c r="M41" s="127"/>
      <c r="N41" s="68"/>
      <c r="O41" s="67">
        <f>O40-M16</f>
        <v>-5599.9960000000065</v>
      </c>
      <c r="P41" s="65"/>
      <c r="Q41" s="68"/>
      <c r="R41" s="67">
        <f>R40-P16</f>
        <v>-5599.9779999999955</v>
      </c>
      <c r="S41" s="3"/>
    </row>
    <row r="42" spans="1:19" s="73" customFormat="1" ht="8.25" customHeight="1" thickBot="1" x14ac:dyDescent="0.35">
      <c r="A42" s="44"/>
      <c r="B42" s="45"/>
      <c r="C42" s="24"/>
      <c r="D42" s="44"/>
      <c r="E42" s="25"/>
      <c r="F42" s="25"/>
      <c r="G42" s="44"/>
      <c r="H42" s="25"/>
      <c r="I42" s="25"/>
      <c r="J42" s="25"/>
      <c r="K42" s="25"/>
      <c r="L42" s="47"/>
      <c r="M42" s="47"/>
      <c r="N42" s="47"/>
      <c r="O42" s="47"/>
      <c r="P42" s="47"/>
      <c r="Q42" s="47"/>
      <c r="R42" s="47"/>
      <c r="S42" s="47"/>
    </row>
    <row r="43" spans="1:19" s="73" customFormat="1" ht="15.75" customHeight="1" x14ac:dyDescent="0.3">
      <c r="A43" s="44"/>
      <c r="B43" s="49"/>
      <c r="C43" s="162" t="s">
        <v>70</v>
      </c>
      <c r="D43" s="103" t="s">
        <v>85</v>
      </c>
      <c r="E43" s="25"/>
      <c r="F43" s="26"/>
      <c r="G43" s="103" t="s">
        <v>84</v>
      </c>
      <c r="H43" s="25"/>
      <c r="I43" s="25"/>
      <c r="J43" s="103" t="s">
        <v>83</v>
      </c>
      <c r="K43" s="25"/>
      <c r="L43" s="25"/>
      <c r="M43" s="103" t="s">
        <v>82</v>
      </c>
      <c r="N43" s="47"/>
      <c r="O43" s="47"/>
      <c r="P43" s="103" t="s">
        <v>82</v>
      </c>
      <c r="Q43" s="47"/>
      <c r="R43" s="47"/>
      <c r="S43" s="47"/>
    </row>
    <row r="44" spans="1:19" ht="15" thickBot="1" x14ac:dyDescent="0.35">
      <c r="A44" s="4"/>
      <c r="B44" s="49"/>
      <c r="C44" s="163"/>
      <c r="D44" s="102">
        <v>223.6</v>
      </c>
      <c r="E44" s="25"/>
      <c r="F44" s="26"/>
      <c r="G44" s="102">
        <v>226</v>
      </c>
      <c r="H44" s="50"/>
      <c r="I44" s="50"/>
      <c r="J44" s="102">
        <v>185.87299999999999</v>
      </c>
      <c r="K44" s="50"/>
      <c r="L44" s="50"/>
      <c r="M44" s="102">
        <v>185.87299999999999</v>
      </c>
      <c r="N44" s="3"/>
      <c r="O44" s="3"/>
      <c r="P44" s="102">
        <v>185.87299999999999</v>
      </c>
      <c r="Q44" s="3"/>
      <c r="R44" s="3"/>
      <c r="S44" s="3"/>
    </row>
    <row r="45" spans="1:19" s="73" customFormat="1" ht="8.25" customHeight="1" thickBot="1" x14ac:dyDescent="0.35">
      <c r="A45" s="44"/>
      <c r="B45" s="49"/>
      <c r="C45" s="24"/>
      <c r="D45" s="25"/>
      <c r="E45" s="25"/>
      <c r="F45" s="26"/>
      <c r="G45" s="25"/>
      <c r="H45" s="25"/>
      <c r="I45" s="26"/>
      <c r="J45" s="26"/>
      <c r="K45" s="26"/>
      <c r="L45" s="47"/>
      <c r="M45" s="47"/>
      <c r="N45" s="47"/>
      <c r="O45" s="47"/>
      <c r="P45" s="47"/>
      <c r="Q45" s="47"/>
      <c r="R45" s="47"/>
      <c r="S45" s="47"/>
    </row>
    <row r="46" spans="1:19" s="73" customFormat="1" ht="37.5" customHeight="1" thickBot="1" x14ac:dyDescent="0.35">
      <c r="A46" s="44"/>
      <c r="B46" s="49"/>
      <c r="C46" s="162" t="s">
        <v>72</v>
      </c>
      <c r="D46" s="52" t="s">
        <v>73</v>
      </c>
      <c r="E46" s="53" t="s">
        <v>71</v>
      </c>
      <c r="F46" s="26"/>
      <c r="G46" s="52" t="s">
        <v>73</v>
      </c>
      <c r="H46" s="53" t="s">
        <v>71</v>
      </c>
      <c r="I46" s="47"/>
      <c r="J46" s="52" t="s">
        <v>73</v>
      </c>
      <c r="K46" s="53" t="s">
        <v>71</v>
      </c>
      <c r="L46" s="101"/>
      <c r="M46" s="52" t="s">
        <v>73</v>
      </c>
      <c r="N46" s="53" t="s">
        <v>71</v>
      </c>
      <c r="O46" s="47"/>
      <c r="P46" s="52" t="s">
        <v>73</v>
      </c>
      <c r="Q46" s="53" t="s">
        <v>71</v>
      </c>
      <c r="R46" s="47"/>
      <c r="S46" s="47"/>
    </row>
    <row r="47" spans="1:19" ht="15" thickBot="1" x14ac:dyDescent="0.35">
      <c r="A47" s="4"/>
      <c r="B47" s="23"/>
      <c r="C47" s="164"/>
      <c r="D47" s="51">
        <v>0</v>
      </c>
      <c r="E47" s="54">
        <v>0</v>
      </c>
      <c r="F47" s="26"/>
      <c r="G47" s="51">
        <v>0</v>
      </c>
      <c r="H47" s="54">
        <v>0</v>
      </c>
      <c r="I47" s="3"/>
      <c r="J47" s="51">
        <v>0</v>
      </c>
      <c r="K47" s="54">
        <v>0</v>
      </c>
      <c r="L47" s="50"/>
      <c r="M47" s="51">
        <v>0</v>
      </c>
      <c r="N47" s="54">
        <v>0</v>
      </c>
      <c r="O47" s="3"/>
      <c r="P47" s="51">
        <v>0</v>
      </c>
      <c r="Q47" s="54">
        <v>0</v>
      </c>
      <c r="R47" s="3"/>
      <c r="S47" s="3"/>
    </row>
    <row r="48" spans="1:19" x14ac:dyDescent="0.3">
      <c r="A48" s="4"/>
      <c r="B48" s="23"/>
      <c r="C48" s="24"/>
      <c r="D48" s="25"/>
      <c r="E48" s="25"/>
      <c r="F48" s="26"/>
      <c r="G48" s="25"/>
      <c r="H48" s="25"/>
      <c r="I48" s="26"/>
      <c r="J48" s="26"/>
      <c r="K48" s="26"/>
      <c r="L48" s="47"/>
      <c r="M48" s="3"/>
      <c r="N48" s="47"/>
      <c r="O48" s="47"/>
      <c r="P48" s="3"/>
      <c r="Q48" s="3"/>
      <c r="R48" s="3"/>
      <c r="S48" s="3"/>
    </row>
    <row r="49" spans="1:19" x14ac:dyDescent="0.3">
      <c r="A49" s="4"/>
      <c r="B49" s="23"/>
      <c r="C49" s="55" t="s">
        <v>69</v>
      </c>
      <c r="D49" s="56" t="s">
        <v>81</v>
      </c>
      <c r="E49" s="25"/>
      <c r="F49" s="3"/>
      <c r="G49" s="56" t="s">
        <v>76</v>
      </c>
      <c r="H49" s="3"/>
      <c r="I49" s="3"/>
      <c r="J49" s="56" t="s">
        <v>80</v>
      </c>
      <c r="K49" s="3"/>
      <c r="L49" s="46"/>
      <c r="M49" s="56" t="s">
        <v>79</v>
      </c>
      <c r="N49" s="46"/>
      <c r="O49" s="46"/>
      <c r="P49" s="56" t="s">
        <v>78</v>
      </c>
      <c r="Q49" s="3"/>
      <c r="R49" s="3"/>
      <c r="S49" s="3"/>
    </row>
    <row r="50" spans="1:19" x14ac:dyDescent="0.3">
      <c r="A50" s="4"/>
      <c r="B50" s="23"/>
      <c r="C50" s="27" t="s">
        <v>61</v>
      </c>
      <c r="D50" s="28"/>
      <c r="E50" s="25"/>
      <c r="F50" s="3"/>
      <c r="G50" s="28"/>
      <c r="H50" s="3"/>
      <c r="I50" s="3"/>
      <c r="J50" s="28"/>
      <c r="K50" s="3"/>
      <c r="L50" s="92"/>
      <c r="M50" s="28"/>
      <c r="N50" s="92"/>
      <c r="O50" s="92"/>
      <c r="P50" s="28"/>
      <c r="Q50" s="3"/>
      <c r="R50" s="3"/>
      <c r="S50" s="3"/>
    </row>
    <row r="51" spans="1:19" x14ac:dyDescent="0.3">
      <c r="A51" s="4"/>
      <c r="B51" s="23"/>
      <c r="C51" s="27" t="s">
        <v>62</v>
      </c>
      <c r="D51" s="28">
        <v>1350.7</v>
      </c>
      <c r="E51" s="25"/>
      <c r="F51" s="3"/>
      <c r="G51" s="28">
        <v>44.9</v>
      </c>
      <c r="H51" s="3"/>
      <c r="I51" s="3"/>
      <c r="J51" s="28">
        <v>34.9</v>
      </c>
      <c r="K51" s="3"/>
      <c r="L51" s="92"/>
      <c r="M51" s="28">
        <v>30</v>
      </c>
      <c r="N51" s="92"/>
      <c r="O51" s="92"/>
      <c r="P51" s="28">
        <v>30</v>
      </c>
      <c r="Q51" s="3"/>
      <c r="R51" s="3"/>
      <c r="S51" s="3"/>
    </row>
    <row r="52" spans="1:19" x14ac:dyDescent="0.3">
      <c r="A52" s="4"/>
      <c r="B52" s="23"/>
      <c r="C52" s="27" t="s">
        <v>63</v>
      </c>
      <c r="D52" s="28">
        <v>314.10000000000002</v>
      </c>
      <c r="E52" s="25"/>
      <c r="F52" s="3"/>
      <c r="G52" s="28">
        <v>314.10000000000002</v>
      </c>
      <c r="H52" s="3"/>
      <c r="I52" s="3"/>
      <c r="J52" s="28">
        <v>389.2</v>
      </c>
      <c r="K52" s="3"/>
      <c r="L52" s="92"/>
      <c r="M52" s="28">
        <v>380</v>
      </c>
      <c r="N52" s="92"/>
      <c r="O52" s="92"/>
      <c r="P52" s="28">
        <v>300</v>
      </c>
      <c r="Q52" s="3"/>
      <c r="R52" s="3"/>
      <c r="S52" s="3"/>
    </row>
    <row r="53" spans="1:19" x14ac:dyDescent="0.3">
      <c r="A53" s="4"/>
      <c r="B53" s="23"/>
      <c r="C53" s="27" t="s">
        <v>74</v>
      </c>
      <c r="D53" s="28">
        <v>32.6</v>
      </c>
      <c r="E53" s="25"/>
      <c r="F53" s="3"/>
      <c r="G53" s="28">
        <v>30.6</v>
      </c>
      <c r="H53" s="3"/>
      <c r="I53" s="3"/>
      <c r="J53" s="28">
        <v>27.6</v>
      </c>
      <c r="K53" s="3"/>
      <c r="L53" s="92"/>
      <c r="M53" s="28">
        <v>26</v>
      </c>
      <c r="N53" s="92"/>
      <c r="O53" s="92"/>
      <c r="P53" s="28">
        <v>25</v>
      </c>
      <c r="Q53" s="3"/>
      <c r="R53" s="3"/>
      <c r="S53" s="3"/>
    </row>
    <row r="54" spans="1:19" x14ac:dyDescent="0.3">
      <c r="A54" s="4"/>
      <c r="B54" s="23"/>
      <c r="C54" s="84" t="s">
        <v>75</v>
      </c>
      <c r="D54" s="28">
        <v>692</v>
      </c>
      <c r="E54" s="25"/>
      <c r="F54" s="3"/>
      <c r="G54" s="28">
        <v>664</v>
      </c>
      <c r="H54" s="3"/>
      <c r="I54" s="3"/>
      <c r="J54" s="28">
        <v>544</v>
      </c>
      <c r="K54" s="3"/>
      <c r="L54" s="92"/>
      <c r="M54" s="28">
        <v>450</v>
      </c>
      <c r="N54" s="92"/>
      <c r="O54" s="92"/>
      <c r="P54" s="28">
        <v>350</v>
      </c>
      <c r="Q54" s="3"/>
      <c r="R54" s="3"/>
      <c r="S54" s="3"/>
    </row>
    <row r="55" spans="1:19" ht="10.5" customHeight="1" x14ac:dyDescent="0.3">
      <c r="A55" s="4"/>
      <c r="B55" s="23"/>
      <c r="C55" s="24"/>
      <c r="D55" s="25"/>
      <c r="E55" s="25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</row>
    <row r="56" spans="1:19" x14ac:dyDescent="0.3">
      <c r="A56" s="4"/>
      <c r="B56" s="23"/>
      <c r="C56" s="55" t="s">
        <v>64</v>
      </c>
      <c r="D56" s="56" t="s">
        <v>81</v>
      </c>
      <c r="E56" s="25"/>
      <c r="F56" s="26"/>
      <c r="G56" s="56" t="s">
        <v>77</v>
      </c>
      <c r="H56" s="25"/>
      <c r="I56" s="26"/>
      <c r="J56" s="56" t="s">
        <v>80</v>
      </c>
      <c r="K56" s="26"/>
      <c r="L56" s="3"/>
      <c r="M56" s="56" t="s">
        <v>79</v>
      </c>
      <c r="N56" s="46"/>
      <c r="O56" s="46"/>
      <c r="P56" s="56" t="s">
        <v>78</v>
      </c>
      <c r="Q56" s="3"/>
      <c r="R56" s="3"/>
      <c r="S56" s="3"/>
    </row>
    <row r="57" spans="1:19" x14ac:dyDescent="0.3">
      <c r="A57" s="4"/>
      <c r="B57" s="23"/>
      <c r="C57" s="27"/>
      <c r="D57" s="43">
        <v>78.599999999999994</v>
      </c>
      <c r="E57" s="25"/>
      <c r="F57" s="26"/>
      <c r="G57" s="43">
        <v>76.8</v>
      </c>
      <c r="H57" s="25"/>
      <c r="I57" s="26"/>
      <c r="J57" s="43">
        <v>78</v>
      </c>
      <c r="K57" s="26"/>
      <c r="L57" s="3"/>
      <c r="M57" s="43">
        <v>78</v>
      </c>
      <c r="N57" s="3"/>
      <c r="O57" s="3"/>
      <c r="P57" s="43">
        <v>78</v>
      </c>
      <c r="Q57" s="3"/>
      <c r="R57" s="3"/>
      <c r="S57" s="3"/>
    </row>
    <row r="58" spans="1:19" x14ac:dyDescent="0.3">
      <c r="A58" s="4"/>
      <c r="B58" s="23"/>
      <c r="C58" s="24"/>
      <c r="D58" s="25"/>
      <c r="E58" s="25"/>
      <c r="F58" s="26"/>
      <c r="G58" s="25"/>
      <c r="H58" s="25"/>
      <c r="I58" s="26"/>
      <c r="J58" s="26"/>
      <c r="K58" s="26"/>
      <c r="L58" s="3"/>
      <c r="M58" s="3"/>
      <c r="N58" s="3"/>
      <c r="O58" s="3"/>
      <c r="P58" s="3"/>
      <c r="Q58" s="3"/>
      <c r="R58" s="3"/>
      <c r="S58" s="3"/>
    </row>
    <row r="59" spans="1:19" x14ac:dyDescent="0.3">
      <c r="A59" s="4"/>
      <c r="B59" s="58" t="s">
        <v>87</v>
      </c>
      <c r="C59" s="57"/>
      <c r="D59" s="167"/>
      <c r="E59" s="167"/>
      <c r="F59" s="167"/>
      <c r="G59" s="167"/>
      <c r="H59" s="167"/>
      <c r="I59" s="167"/>
      <c r="J59" s="167"/>
      <c r="K59" s="167"/>
      <c r="L59" s="93"/>
      <c r="M59" s="93"/>
      <c r="N59" s="93"/>
      <c r="O59" s="93"/>
      <c r="P59" s="93"/>
      <c r="Q59" s="93"/>
      <c r="R59" s="94"/>
      <c r="S59" s="3"/>
    </row>
    <row r="60" spans="1:19" x14ac:dyDescent="0.3">
      <c r="A60" s="4"/>
      <c r="B60" s="72"/>
      <c r="C60" s="73"/>
      <c r="D60" s="73"/>
      <c r="E60" s="73"/>
      <c r="F60" s="73"/>
      <c r="G60" s="73"/>
      <c r="H60" s="73"/>
      <c r="I60" s="73"/>
      <c r="J60" s="73"/>
      <c r="K60" s="73"/>
      <c r="L60" s="73"/>
      <c r="M60" s="73"/>
      <c r="N60" s="73"/>
      <c r="O60" s="73"/>
      <c r="P60" s="73"/>
      <c r="Q60" s="73"/>
      <c r="R60" s="74"/>
      <c r="S60" s="3"/>
    </row>
    <row r="61" spans="1:19" x14ac:dyDescent="0.3">
      <c r="A61" s="4"/>
      <c r="B61" s="161"/>
      <c r="C61" s="160"/>
      <c r="D61" s="160"/>
      <c r="E61" s="160"/>
      <c r="F61" s="160"/>
      <c r="G61" s="160"/>
      <c r="H61" s="160"/>
      <c r="I61" s="160"/>
      <c r="J61" s="160"/>
      <c r="K61" s="160"/>
      <c r="L61" s="73"/>
      <c r="M61" s="73"/>
      <c r="N61" s="73"/>
      <c r="O61" s="73"/>
      <c r="P61" s="73"/>
      <c r="Q61" s="73"/>
      <c r="R61" s="74"/>
      <c r="S61" s="3"/>
    </row>
    <row r="62" spans="1:19" x14ac:dyDescent="0.3">
      <c r="A62" s="4"/>
      <c r="B62" s="161"/>
      <c r="C62" s="160"/>
      <c r="D62" s="160"/>
      <c r="E62" s="160"/>
      <c r="F62" s="160"/>
      <c r="G62" s="160"/>
      <c r="H62" s="160"/>
      <c r="I62" s="160"/>
      <c r="J62" s="160"/>
      <c r="K62" s="160"/>
      <c r="L62" s="73"/>
      <c r="M62" s="73"/>
      <c r="N62" s="73"/>
      <c r="O62" s="73"/>
      <c r="P62" s="73"/>
      <c r="Q62" s="73"/>
      <c r="R62" s="74"/>
      <c r="S62" s="3"/>
    </row>
    <row r="63" spans="1:19" x14ac:dyDescent="0.3">
      <c r="A63" s="4"/>
      <c r="B63" s="161"/>
      <c r="C63" s="160"/>
      <c r="D63" s="160"/>
      <c r="E63" s="160"/>
      <c r="F63" s="160"/>
      <c r="G63" s="160"/>
      <c r="H63" s="160"/>
      <c r="I63" s="160"/>
      <c r="J63" s="160"/>
      <c r="K63" s="160"/>
      <c r="L63" s="73"/>
      <c r="M63" s="73"/>
      <c r="N63" s="73"/>
      <c r="O63" s="73"/>
      <c r="P63" s="73"/>
      <c r="Q63" s="73"/>
      <c r="R63" s="74"/>
      <c r="S63" s="3"/>
    </row>
    <row r="64" spans="1:19" x14ac:dyDescent="0.3">
      <c r="A64" s="4"/>
      <c r="B64" s="161"/>
      <c r="C64" s="160"/>
      <c r="D64" s="160"/>
      <c r="E64" s="160"/>
      <c r="F64" s="160"/>
      <c r="G64" s="160"/>
      <c r="H64" s="160"/>
      <c r="I64" s="160"/>
      <c r="J64" s="160"/>
      <c r="K64" s="160"/>
      <c r="L64" s="73"/>
      <c r="M64" s="73"/>
      <c r="N64" s="73"/>
      <c r="O64" s="73"/>
      <c r="P64" s="73"/>
      <c r="Q64" s="73"/>
      <c r="R64" s="74"/>
      <c r="S64" s="3"/>
    </row>
    <row r="65" spans="1:19" x14ac:dyDescent="0.3">
      <c r="A65" s="4"/>
      <c r="B65" s="75"/>
      <c r="C65" s="48"/>
      <c r="D65" s="98"/>
      <c r="E65" s="98"/>
      <c r="F65" s="98"/>
      <c r="G65" s="98"/>
      <c r="H65" s="98"/>
      <c r="I65" s="98"/>
      <c r="J65" s="98"/>
      <c r="K65" s="98"/>
      <c r="L65" s="73"/>
      <c r="M65" s="73"/>
      <c r="N65" s="73"/>
      <c r="O65" s="73"/>
      <c r="P65" s="73"/>
      <c r="Q65" s="73"/>
      <c r="R65" s="74"/>
      <c r="S65" s="3"/>
    </row>
    <row r="66" spans="1:19" x14ac:dyDescent="0.3">
      <c r="A66" s="4"/>
      <c r="B66" s="91"/>
      <c r="C66" s="90"/>
      <c r="D66" s="98"/>
      <c r="E66" s="98"/>
      <c r="F66" s="98"/>
      <c r="G66" s="98"/>
      <c r="H66" s="98"/>
      <c r="I66" s="98"/>
      <c r="J66" s="98"/>
      <c r="K66" s="98"/>
      <c r="L66" s="73"/>
      <c r="M66" s="73"/>
      <c r="N66" s="73"/>
      <c r="O66" s="73"/>
      <c r="P66" s="73"/>
      <c r="Q66" s="73"/>
      <c r="R66" s="74"/>
      <c r="S66" s="3"/>
    </row>
    <row r="67" spans="1:19" x14ac:dyDescent="0.3">
      <c r="A67" s="4"/>
      <c r="B67" s="75"/>
      <c r="C67" s="76"/>
      <c r="D67" s="98"/>
      <c r="E67" s="98"/>
      <c r="F67" s="98"/>
      <c r="G67" s="98"/>
      <c r="H67" s="98"/>
      <c r="I67" s="98"/>
      <c r="J67" s="98"/>
      <c r="K67" s="98"/>
      <c r="L67" s="73"/>
      <c r="M67" s="73"/>
      <c r="N67" s="73"/>
      <c r="O67" s="73"/>
      <c r="P67" s="73"/>
      <c r="Q67" s="73"/>
      <c r="R67" s="74"/>
      <c r="S67" s="3"/>
    </row>
    <row r="68" spans="1:19" x14ac:dyDescent="0.3">
      <c r="A68" s="4"/>
      <c r="B68" s="75"/>
      <c r="C68" s="76"/>
      <c r="D68" s="98"/>
      <c r="E68" s="98"/>
      <c r="F68" s="98"/>
      <c r="G68" s="98"/>
      <c r="H68" s="98"/>
      <c r="I68" s="98"/>
      <c r="J68" s="98"/>
      <c r="K68" s="98"/>
      <c r="L68" s="73"/>
      <c r="M68" s="73"/>
      <c r="N68" s="73"/>
      <c r="O68" s="73"/>
      <c r="P68" s="73"/>
      <c r="Q68" s="73"/>
      <c r="R68" s="74"/>
      <c r="S68" s="3"/>
    </row>
    <row r="69" spans="1:19" x14ac:dyDescent="0.3">
      <c r="A69" s="4"/>
      <c r="B69" s="85"/>
      <c r="C69" s="86"/>
      <c r="D69" s="100"/>
      <c r="E69" s="100"/>
      <c r="F69" s="100"/>
      <c r="G69" s="100"/>
      <c r="H69" s="100"/>
      <c r="I69" s="100"/>
      <c r="J69" s="100"/>
      <c r="K69" s="100"/>
      <c r="L69" s="95"/>
      <c r="M69" s="95"/>
      <c r="N69" s="95"/>
      <c r="O69" s="95"/>
      <c r="P69" s="95"/>
      <c r="Q69" s="95"/>
      <c r="R69" s="96"/>
      <c r="S69" s="3"/>
    </row>
    <row r="70" spans="1:19" x14ac:dyDescent="0.3">
      <c r="A70" s="44"/>
      <c r="B70" s="88"/>
      <c r="C70" s="87"/>
      <c r="D70" s="89"/>
      <c r="E70" s="89"/>
      <c r="F70" s="89"/>
      <c r="G70" s="89"/>
      <c r="H70" s="89"/>
      <c r="I70" s="89"/>
      <c r="J70" s="89"/>
      <c r="K70" s="89"/>
      <c r="L70" s="3"/>
      <c r="M70" s="3"/>
      <c r="N70" s="3"/>
      <c r="O70" s="3"/>
      <c r="P70" s="3"/>
      <c r="Q70" s="3"/>
      <c r="R70" s="3"/>
      <c r="S70" s="3"/>
    </row>
    <row r="71" spans="1:19" x14ac:dyDescent="0.3">
      <c r="A71" s="4"/>
      <c r="B71" s="29"/>
      <c r="C71" s="29"/>
      <c r="D71" s="29"/>
      <c r="E71" s="29"/>
      <c r="F71" s="29"/>
      <c r="G71" s="29"/>
      <c r="H71" s="29"/>
      <c r="I71" s="29"/>
      <c r="J71" s="29"/>
      <c r="K71" s="29"/>
      <c r="L71" s="3"/>
      <c r="M71" s="3"/>
      <c r="N71" s="3"/>
      <c r="O71" s="3"/>
      <c r="P71" s="3"/>
      <c r="Q71" s="3"/>
      <c r="R71" s="3"/>
      <c r="S71" s="3"/>
    </row>
    <row r="72" spans="1:19" x14ac:dyDescent="0.3">
      <c r="A72" s="4"/>
      <c r="B72" s="29" t="s">
        <v>68</v>
      </c>
      <c r="C72" s="71">
        <v>44105</v>
      </c>
      <c r="D72" s="98" t="s">
        <v>95</v>
      </c>
      <c r="E72" s="29"/>
      <c r="F72" s="29" t="s">
        <v>65</v>
      </c>
      <c r="G72" s="99" t="s">
        <v>94</v>
      </c>
      <c r="H72" s="29"/>
      <c r="I72" s="29"/>
      <c r="J72" s="29"/>
      <c r="K72" s="29"/>
      <c r="L72" s="3"/>
      <c r="M72" s="3"/>
      <c r="N72" s="3"/>
      <c r="O72" s="3"/>
      <c r="P72" s="3"/>
      <c r="Q72" s="3"/>
      <c r="R72" s="3"/>
      <c r="S72" s="3"/>
    </row>
    <row r="73" spans="1:19" ht="7.5" customHeight="1" x14ac:dyDescent="0.3">
      <c r="A73" s="4"/>
      <c r="B73" s="29"/>
      <c r="C73" s="29"/>
      <c r="D73" s="29"/>
      <c r="E73" s="29"/>
      <c r="F73" s="29"/>
      <c r="G73" s="29"/>
      <c r="H73" s="29"/>
      <c r="I73" s="29"/>
      <c r="J73" s="29"/>
      <c r="K73" s="29"/>
      <c r="L73" s="3"/>
      <c r="M73" s="3"/>
      <c r="N73" s="3"/>
      <c r="O73" s="3"/>
      <c r="P73" s="3"/>
      <c r="Q73" s="3"/>
      <c r="R73" s="3"/>
      <c r="S73" s="3"/>
    </row>
    <row r="74" spans="1:19" x14ac:dyDescent="0.3">
      <c r="A74" s="4"/>
      <c r="B74" s="29"/>
      <c r="C74" s="29"/>
      <c r="D74" s="31"/>
      <c r="E74" s="29"/>
      <c r="F74" s="29" t="s">
        <v>67</v>
      </c>
      <c r="G74" s="30"/>
      <c r="H74" s="29"/>
      <c r="I74" s="29"/>
      <c r="J74" s="29"/>
      <c r="K74" s="29"/>
      <c r="L74" s="3"/>
      <c r="M74" s="3"/>
      <c r="N74" s="3"/>
      <c r="O74" s="3"/>
      <c r="P74" s="3"/>
      <c r="Q74" s="3"/>
      <c r="R74" s="3"/>
      <c r="S74" s="3"/>
    </row>
    <row r="75" spans="1:19" x14ac:dyDescent="0.3">
      <c r="A75" s="4"/>
      <c r="B75" s="29"/>
      <c r="C75" s="29"/>
      <c r="D75" s="31"/>
      <c r="E75" s="29"/>
      <c r="F75" s="29"/>
      <c r="G75" s="30"/>
      <c r="H75" s="29"/>
      <c r="I75" s="29"/>
      <c r="J75" s="29"/>
      <c r="K75" s="29"/>
      <c r="L75" s="3"/>
      <c r="M75" s="3"/>
      <c r="N75" s="3"/>
      <c r="O75" s="3"/>
      <c r="P75" s="3"/>
      <c r="Q75" s="3"/>
      <c r="R75" s="3"/>
      <c r="S75" s="3"/>
    </row>
    <row r="76" spans="1:19" x14ac:dyDescent="0.3">
      <c r="A76" s="4"/>
      <c r="B76" s="29"/>
      <c r="C76" s="29"/>
      <c r="D76" s="29"/>
      <c r="E76" s="29"/>
      <c r="F76" s="29"/>
      <c r="G76" s="29"/>
      <c r="H76" s="29"/>
      <c r="I76" s="29"/>
      <c r="J76" s="29"/>
      <c r="K76" s="29"/>
      <c r="L76" s="3"/>
      <c r="M76" s="3"/>
      <c r="N76" s="3"/>
      <c r="O76" s="3"/>
      <c r="P76" s="3"/>
      <c r="Q76" s="3"/>
      <c r="R76" s="3"/>
      <c r="S76" s="3"/>
    </row>
    <row r="77" spans="1:19" x14ac:dyDescent="0.3">
      <c r="A77" s="44"/>
      <c r="B77" s="88"/>
      <c r="C77" s="87"/>
      <c r="D77" s="89"/>
      <c r="E77" s="89"/>
      <c r="F77" s="89"/>
      <c r="G77" s="89"/>
      <c r="H77" s="89"/>
      <c r="I77" s="89"/>
      <c r="J77" s="89"/>
      <c r="K77" s="89"/>
      <c r="L77" s="3"/>
      <c r="M77" s="3"/>
      <c r="N77" s="3"/>
      <c r="O77" s="3"/>
      <c r="P77" s="3"/>
      <c r="Q77" s="3"/>
      <c r="R77" s="3"/>
      <c r="S77" s="3"/>
    </row>
    <row r="78" spans="1:19" hidden="1" x14ac:dyDescent="0.3"/>
    <row r="79" spans="1:19" hidden="1" x14ac:dyDescent="0.3"/>
    <row r="80" spans="1:19" hidden="1" x14ac:dyDescent="0.3"/>
    <row r="81" hidden="1" x14ac:dyDescent="0.3"/>
    <row r="82" hidden="1" x14ac:dyDescent="0.3"/>
    <row r="83" hidden="1" x14ac:dyDescent="0.3"/>
    <row r="84" hidden="1" x14ac:dyDescent="0.3"/>
    <row r="85" hidden="1" x14ac:dyDescent="0.3"/>
    <row r="86" hidden="1" x14ac:dyDescent="0.3"/>
    <row r="87" hidden="1" x14ac:dyDescent="0.3"/>
    <row r="88" hidden="1" x14ac:dyDescent="0.3"/>
    <row r="89" hidden="1" x14ac:dyDescent="0.3"/>
    <row r="90" hidden="1" x14ac:dyDescent="0.3"/>
    <row r="91" hidden="1" x14ac:dyDescent="0.3"/>
    <row r="92" hidden="1" x14ac:dyDescent="0.3"/>
    <row r="93" hidden="1" x14ac:dyDescent="0.3"/>
    <row r="94" ht="15" hidden="1" customHeight="1" x14ac:dyDescent="0.3"/>
    <row r="95" hidden="1" x14ac:dyDescent="0.3"/>
    <row r="96" hidden="1" x14ac:dyDescent="0.3"/>
    <row r="97" hidden="1" x14ac:dyDescent="0.3"/>
    <row r="98" hidden="1" x14ac:dyDescent="0.3"/>
    <row r="99" hidden="1" x14ac:dyDescent="0.3"/>
    <row r="100" hidden="1" x14ac:dyDescent="0.3"/>
    <row r="101" hidden="1" x14ac:dyDescent="0.3"/>
    <row r="102" hidden="1" x14ac:dyDescent="0.3"/>
    <row r="103" hidden="1" x14ac:dyDescent="0.3"/>
    <row r="104" hidden="1" x14ac:dyDescent="0.3"/>
    <row r="105" hidden="1" x14ac:dyDescent="0.3"/>
    <row r="106" hidden="1" x14ac:dyDescent="0.3"/>
    <row r="107" hidden="1" x14ac:dyDescent="0.3"/>
    <row r="108" ht="15" hidden="1" customHeight="1" x14ac:dyDescent="0.3"/>
    <row r="109" ht="15" hidden="1" customHeight="1" x14ac:dyDescent="0.3"/>
    <row r="110" hidden="1" x14ac:dyDescent="0.3"/>
    <row r="111" hidden="1" x14ac:dyDescent="0.3"/>
    <row r="112" hidden="1" x14ac:dyDescent="0.3"/>
    <row r="113" hidden="1" x14ac:dyDescent="0.3"/>
    <row r="114" hidden="1" x14ac:dyDescent="0.3"/>
    <row r="115" hidden="1" x14ac:dyDescent="0.3"/>
    <row r="116" hidden="1" x14ac:dyDescent="0.3"/>
    <row r="117" hidden="1" x14ac:dyDescent="0.3"/>
    <row r="118" hidden="1" x14ac:dyDescent="0.3"/>
    <row r="119" hidden="1" x14ac:dyDescent="0.3"/>
    <row r="120" hidden="1" x14ac:dyDescent="0.3"/>
    <row r="121" hidden="1" x14ac:dyDescent="0.3"/>
    <row r="122" hidden="1" x14ac:dyDescent="0.3"/>
    <row r="123" hidden="1" x14ac:dyDescent="0.3"/>
    <row r="124" hidden="1" x14ac:dyDescent="0.3"/>
    <row r="125" hidden="1" x14ac:dyDescent="0.3"/>
    <row r="126" hidden="1" x14ac:dyDescent="0.3"/>
    <row r="127" hidden="1" x14ac:dyDescent="0.3"/>
    <row r="128" hidden="1" x14ac:dyDescent="0.3"/>
    <row r="129" hidden="1" x14ac:dyDescent="0.3"/>
    <row r="130" hidden="1" x14ac:dyDescent="0.3"/>
    <row r="131" hidden="1" x14ac:dyDescent="0.3"/>
    <row r="132" hidden="1" x14ac:dyDescent="0.3"/>
    <row r="133" hidden="1" x14ac:dyDescent="0.3"/>
    <row r="134" hidden="1" x14ac:dyDescent="0.3"/>
    <row r="135" hidden="1" x14ac:dyDescent="0.3"/>
    <row r="136" hidden="1" x14ac:dyDescent="0.3"/>
    <row r="137" hidden="1" x14ac:dyDescent="0.3"/>
    <row r="138" hidden="1" x14ac:dyDescent="0.3"/>
    <row r="139" hidden="1" x14ac:dyDescent="0.3"/>
    <row r="140" hidden="1" x14ac:dyDescent="0.3"/>
    <row r="141" hidden="1" x14ac:dyDescent="0.3"/>
    <row r="142" hidden="1" x14ac:dyDescent="0.3"/>
    <row r="143" hidden="1" x14ac:dyDescent="0.3"/>
    <row r="144" hidden="1" x14ac:dyDescent="0.3"/>
    <row r="145" hidden="1" x14ac:dyDescent="0.3"/>
    <row r="146" hidden="1" x14ac:dyDescent="0.3"/>
    <row r="147" hidden="1" x14ac:dyDescent="0.3"/>
    <row r="148" hidden="1" x14ac:dyDescent="0.3"/>
    <row r="149" hidden="1" x14ac:dyDescent="0.3"/>
    <row r="150" hidden="1" x14ac:dyDescent="0.3"/>
    <row r="151" hidden="1" x14ac:dyDescent="0.3"/>
    <row r="152" hidden="1" x14ac:dyDescent="0.3"/>
    <row r="153" hidden="1" x14ac:dyDescent="0.3"/>
    <row r="154" hidden="1" x14ac:dyDescent="0.3"/>
    <row r="155" hidden="1" x14ac:dyDescent="0.3"/>
    <row r="156" hidden="1" x14ac:dyDescent="0.3"/>
    <row r="157" hidden="1" x14ac:dyDescent="0.3"/>
    <row r="158" hidden="1" x14ac:dyDescent="0.3"/>
    <row r="159" hidden="1" x14ac:dyDescent="0.3"/>
    <row r="160" hidden="1" x14ac:dyDescent="0.3"/>
    <row r="161" hidden="1" x14ac:dyDescent="0.3"/>
    <row r="162" hidden="1" x14ac:dyDescent="0.3"/>
    <row r="163" hidden="1" x14ac:dyDescent="0.3"/>
    <row r="164" hidden="1" x14ac:dyDescent="0.3"/>
    <row r="165" hidden="1" x14ac:dyDescent="0.3"/>
    <row r="166" hidden="1" x14ac:dyDescent="0.3"/>
    <row r="167" hidden="1" x14ac:dyDescent="0.3"/>
    <row r="168" hidden="1" x14ac:dyDescent="0.3"/>
    <row r="169" hidden="1" x14ac:dyDescent="0.3"/>
    <row r="170" hidden="1" x14ac:dyDescent="0.3"/>
    <row r="171" hidden="1" x14ac:dyDescent="0.3"/>
    <row r="172" hidden="1" x14ac:dyDescent="0.3"/>
    <row r="173" hidden="1" x14ac:dyDescent="0.3"/>
    <row r="174" hidden="1" x14ac:dyDescent="0.3"/>
    <row r="175" hidden="1" x14ac:dyDescent="0.3"/>
    <row r="176" hidden="1" x14ac:dyDescent="0.3"/>
    <row r="177" hidden="1" x14ac:dyDescent="0.3"/>
    <row r="178" hidden="1" x14ac:dyDescent="0.3"/>
    <row r="179" hidden="1" x14ac:dyDescent="0.3"/>
    <row r="180" hidden="1" x14ac:dyDescent="0.3"/>
    <row r="181" hidden="1" x14ac:dyDescent="0.3"/>
    <row r="182" hidden="1" x14ac:dyDescent="0.3"/>
    <row r="183" hidden="1" x14ac:dyDescent="0.3"/>
    <row r="184" hidden="1" x14ac:dyDescent="0.3"/>
    <row r="185" hidden="1" x14ac:dyDescent="0.3"/>
    <row r="186" hidden="1" x14ac:dyDescent="0.3"/>
    <row r="187" hidden="1" x14ac:dyDescent="0.3"/>
    <row r="188" hidden="1" x14ac:dyDescent="0.3"/>
    <row r="189" hidden="1" x14ac:dyDescent="0.3"/>
    <row r="190" hidden="1" x14ac:dyDescent="0.3"/>
    <row r="191" hidden="1" x14ac:dyDescent="0.3"/>
    <row r="192" hidden="1" x14ac:dyDescent="0.3"/>
    <row r="193" hidden="1" x14ac:dyDescent="0.3"/>
    <row r="194" hidden="1" x14ac:dyDescent="0.3"/>
    <row r="195" hidden="1" x14ac:dyDescent="0.3"/>
    <row r="196" hidden="1" x14ac:dyDescent="0.3"/>
    <row r="197" hidden="1" x14ac:dyDescent="0.3"/>
    <row r="198" hidden="1" x14ac:dyDescent="0.3"/>
    <row r="199" hidden="1" x14ac:dyDescent="0.3"/>
    <row r="200" hidden="1" x14ac:dyDescent="0.3"/>
    <row r="201" hidden="1" x14ac:dyDescent="0.3"/>
    <row r="202" hidden="1" x14ac:dyDescent="0.3"/>
    <row r="203" hidden="1" x14ac:dyDescent="0.3"/>
    <row r="204" hidden="1" x14ac:dyDescent="0.3"/>
    <row r="205" hidden="1" x14ac:dyDescent="0.3"/>
    <row r="206" hidden="1" x14ac:dyDescent="0.3"/>
    <row r="207" hidden="1" x14ac:dyDescent="0.3"/>
    <row r="208" hidden="1" x14ac:dyDescent="0.3"/>
    <row r="209" hidden="1" x14ac:dyDescent="0.3"/>
    <row r="210" hidden="1" x14ac:dyDescent="0.3"/>
    <row r="211" hidden="1" x14ac:dyDescent="0.3"/>
    <row r="212" hidden="1" x14ac:dyDescent="0.3"/>
    <row r="213" hidden="1" x14ac:dyDescent="0.3"/>
    <row r="214" hidden="1" x14ac:dyDescent="0.3"/>
    <row r="215" hidden="1" x14ac:dyDescent="0.3"/>
    <row r="216" hidden="1" x14ac:dyDescent="0.3"/>
    <row r="217" hidden="1" x14ac:dyDescent="0.3"/>
    <row r="218" hidden="1" x14ac:dyDescent="0.3"/>
    <row r="219" hidden="1" x14ac:dyDescent="0.3"/>
    <row r="220" hidden="1" x14ac:dyDescent="0.3"/>
    <row r="221" hidden="1" x14ac:dyDescent="0.3"/>
    <row r="222" hidden="1" x14ac:dyDescent="0.3"/>
    <row r="223" hidden="1" x14ac:dyDescent="0.3"/>
    <row r="224" hidden="1" x14ac:dyDescent="0.3"/>
    <row r="225" hidden="1" x14ac:dyDescent="0.3"/>
    <row r="226" hidden="1" x14ac:dyDescent="0.3"/>
    <row r="227" hidden="1" x14ac:dyDescent="0.3"/>
    <row r="228" hidden="1" x14ac:dyDescent="0.3"/>
    <row r="229" hidden="1" x14ac:dyDescent="0.3"/>
    <row r="230" hidden="1" x14ac:dyDescent="0.3"/>
    <row r="231" hidden="1" x14ac:dyDescent="0.3"/>
    <row r="232" hidden="1" x14ac:dyDescent="0.3"/>
    <row r="233" hidden="1" x14ac:dyDescent="0.3"/>
    <row r="234" hidden="1" x14ac:dyDescent="0.3"/>
    <row r="235" hidden="1" x14ac:dyDescent="0.3"/>
    <row r="236" hidden="1" x14ac:dyDescent="0.3"/>
    <row r="237" hidden="1" x14ac:dyDescent="0.3"/>
    <row r="238" hidden="1" x14ac:dyDescent="0.3"/>
    <row r="239" hidden="1" x14ac:dyDescent="0.3"/>
    <row r="240" hidden="1" x14ac:dyDescent="0.3"/>
    <row r="241" hidden="1" x14ac:dyDescent="0.3"/>
    <row r="242" hidden="1" x14ac:dyDescent="0.3"/>
    <row r="243" hidden="1" x14ac:dyDescent="0.3"/>
    <row r="244" hidden="1" x14ac:dyDescent="0.3"/>
    <row r="245" hidden="1" x14ac:dyDescent="0.3"/>
    <row r="246" hidden="1" x14ac:dyDescent="0.3"/>
    <row r="247" hidden="1" x14ac:dyDescent="0.3"/>
    <row r="248" hidden="1" x14ac:dyDescent="0.3"/>
    <row r="249" hidden="1" x14ac:dyDescent="0.3"/>
    <row r="250" hidden="1" x14ac:dyDescent="0.3"/>
    <row r="251" hidden="1" x14ac:dyDescent="0.3"/>
    <row r="252" hidden="1" x14ac:dyDescent="0.3"/>
    <row r="253" hidden="1" x14ac:dyDescent="0.3"/>
    <row r="254" hidden="1" x14ac:dyDescent="0.3"/>
    <row r="255" hidden="1" x14ac:dyDescent="0.3"/>
    <row r="256" hidden="1" x14ac:dyDescent="0.3"/>
    <row r="257" hidden="1" x14ac:dyDescent="0.3"/>
    <row r="258" hidden="1" x14ac:dyDescent="0.3"/>
    <row r="259" hidden="1" x14ac:dyDescent="0.3"/>
    <row r="260" hidden="1" x14ac:dyDescent="0.3"/>
    <row r="261" hidden="1" x14ac:dyDescent="0.3"/>
    <row r="262" hidden="1" x14ac:dyDescent="0.3"/>
    <row r="263" hidden="1" x14ac:dyDescent="0.3"/>
    <row r="264" hidden="1" x14ac:dyDescent="0.3"/>
  </sheetData>
  <mergeCells count="58">
    <mergeCell ref="M26:M27"/>
    <mergeCell ref="N26:N27"/>
    <mergeCell ref="O26:O27"/>
    <mergeCell ref="P25:R25"/>
    <mergeCell ref="P26:P27"/>
    <mergeCell ref="Q26:Q27"/>
    <mergeCell ref="R26:R27"/>
    <mergeCell ref="M25:O25"/>
    <mergeCell ref="M10:O10"/>
    <mergeCell ref="M12:O12"/>
    <mergeCell ref="M13:M14"/>
    <mergeCell ref="N13:N14"/>
    <mergeCell ref="O13:O14"/>
    <mergeCell ref="P10:R10"/>
    <mergeCell ref="P12:R12"/>
    <mergeCell ref="P13:P14"/>
    <mergeCell ref="Q13:Q14"/>
    <mergeCell ref="R13:R14"/>
    <mergeCell ref="B26:B27"/>
    <mergeCell ref="G26:G27"/>
    <mergeCell ref="H26:H27"/>
    <mergeCell ref="I26:I27"/>
    <mergeCell ref="L13:L14"/>
    <mergeCell ref="J25:L25"/>
    <mergeCell ref="B13:B14"/>
    <mergeCell ref="B63:K63"/>
    <mergeCell ref="B64:K64"/>
    <mergeCell ref="B62:K62"/>
    <mergeCell ref="D59:K59"/>
    <mergeCell ref="B61:K61"/>
    <mergeCell ref="C43:C44"/>
    <mergeCell ref="C46:C47"/>
    <mergeCell ref="C26:C27"/>
    <mergeCell ref="D12:F12"/>
    <mergeCell ref="D10:F10"/>
    <mergeCell ref="D13:D14"/>
    <mergeCell ref="D25:F25"/>
    <mergeCell ref="D26:D27"/>
    <mergeCell ref="E26:E27"/>
    <mergeCell ref="F26:F27"/>
    <mergeCell ref="C13:C14"/>
    <mergeCell ref="F13:F14"/>
    <mergeCell ref="D4:K4"/>
    <mergeCell ref="D8:K8"/>
    <mergeCell ref="I13:I14"/>
    <mergeCell ref="G25:I25"/>
    <mergeCell ref="J26:J27"/>
    <mergeCell ref="K26:K27"/>
    <mergeCell ref="J10:L10"/>
    <mergeCell ref="J12:L12"/>
    <mergeCell ref="J13:J14"/>
    <mergeCell ref="K13:K14"/>
    <mergeCell ref="L26:L27"/>
    <mergeCell ref="G10:I10"/>
    <mergeCell ref="G12:I12"/>
    <mergeCell ref="G13:G14"/>
    <mergeCell ref="H13:H14"/>
    <mergeCell ref="E13:E14"/>
  </mergeCells>
  <pageMargins left="0.70866141732283472" right="0.70866141732283472" top="0.78740157480314965" bottom="0.78740157480314965" header="0.31496062992125984" footer="0.31496062992125984"/>
  <pageSetup paperSize="9" scale="3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SVR 2022-2023</vt:lpstr>
      <vt:lpstr>'SVR 2022-2023'!Oblast_tisku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Mareš Jan (Ekonom)</dc:creator>
  <cp:lastModifiedBy>Jan Mareš</cp:lastModifiedBy>
  <cp:lastPrinted>2020-10-02T06:12:16Z</cp:lastPrinted>
  <dcterms:created xsi:type="dcterms:W3CDTF">2017-02-23T12:10:09Z</dcterms:created>
  <dcterms:modified xsi:type="dcterms:W3CDTF">2020-12-30T20:12:47Z</dcterms:modified>
</cp:coreProperties>
</file>