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240" windowWidth="28800" windowHeight="11760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4" l="1"/>
  <c r="M24" i="4"/>
  <c r="M32" i="4"/>
  <c r="P24" i="4" l="1"/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N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M39" i="4"/>
  <c r="N39" i="4"/>
  <c r="P39" i="4"/>
  <c r="Q39" i="4"/>
  <c r="Q40" i="4" l="1"/>
  <c r="R24" i="4"/>
  <c r="M40" i="4"/>
  <c r="O39" i="4"/>
  <c r="N40" i="4"/>
  <c r="O24" i="4"/>
  <c r="P40" i="4"/>
  <c r="R39" i="4"/>
  <c r="R40" i="4" s="1"/>
  <c r="R41" i="4" s="1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O40" i="4" l="1"/>
  <c r="O41" i="4" s="1"/>
  <c r="K40" i="4"/>
  <c r="I24" i="4"/>
  <c r="H40" i="4"/>
  <c r="E40" i="4"/>
  <c r="J18" i="4" l="1"/>
  <c r="L18" i="4" s="1"/>
  <c r="L22" i="4"/>
  <c r="J29" i="4"/>
  <c r="L29" i="4" s="1"/>
  <c r="J33" i="4"/>
  <c r="L33" i="4" s="1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L17" i="4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L39" i="4" s="1"/>
  <c r="J39" i="4"/>
  <c r="L15" i="4"/>
  <c r="L24" i="4" s="1"/>
  <c r="J24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<sst xmlns="http://schemas.openxmlformats.org/spreadsheetml/2006/main" count="150" uniqueCount="96">
  <si>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</si>
  <si>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</si>
  <si>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</si>
  <si>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</si>
  <si>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</si>
  <si>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</si>
  <si>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</si>
  <si>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</si>
  <si>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</si>
  <si>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</si>
  <si>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</si>
  <si>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</si>
  <si>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</si>
  <si>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</si>
  <si>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</si>
  <si>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</si>
  <si>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</si>
  <si>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</si>
  <si>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</si>
  <si>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</si>
  <si>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</si>
  <si>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</si>
  <si>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</si>
  <si>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</si>
  <si>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</si>
  <si>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</si>
  <si>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</si>
  <si>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</si>
  <si>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</si>
  <si>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</si>
  <si>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</si>
  <si>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</si>
  <si>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</si>
  <si>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</si>
  <si>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</si>
  <si>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</si>
  <si>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</si>
  <si>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</si>
  <si>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</si>
  <si>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</si>
  <si>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</si>
  <si>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</si>
  <si>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</si>
  <si>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</si>
  <si>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</si>
  <si>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</si>
  <si>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</si>
  <si>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</si>
  <si>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</si>
  <si>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</si>
  <si>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</si>
  <si>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</si>
  <si>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</si>
  <si>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</si>
  <si>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</si>
  <si>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</si>
  <si>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</si>
  <si>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</si>
  <si>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</si>
  <si>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</si>
  <si>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</si>
  <si>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</si>
  <si>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</si>
  <si>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</si>
  <si>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</si>
  <si>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</si>
  <si>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</si>
  <si>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</si>
  <si>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</si>
  <si>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</si>
  <si>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</si>
  <si>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</si>
  <si>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</si>
  <si>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</si>
  <si>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</si>
  <si>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</si>
  <si>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</si>
  <si>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</si>
  <si>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</si>
  <si>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</si>
  <si>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</si>
  <si>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</si>
  <si>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</si>
  <si>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</si>
  <si>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</si>
  <si>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</si>
  <si>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</si>
  <si>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</si>
  <si>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</si>
  <si>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</si>
  <si>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</si>
  <si>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</si>
  <si>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</si>
  <si>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</si>
  <si>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Věra Čmejrková</t>
  </si>
  <si>
    <t>Mgr. Libuše Slavíková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</si>
</sst>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0" fillId="0" borderId="45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7" xfId="0" applyNumberFormat="1" applyFont="1" applyFill="1" applyBorder="1" applyAlignment="1" applyProtection="1">
      <alignment horizontal="right"/>
    </xf>
    <xf numFmtId="164" fontId="0" fillId="0" borderId="58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Zahrad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Chomutov, Zahradní 5265</v>
          </cell>
        </row>
        <row r="6">
          <cell r="D6">
            <v>46789677</v>
          </cell>
        </row>
        <row r="8">
          <cell r="D8" t="str">
            <v>Zahradní 5265; 43004  Chomutov</v>
          </cell>
        </row>
        <row r="15">
          <cell r="G15">
            <v>1900.5</v>
          </cell>
          <cell r="H15">
            <v>4.3</v>
          </cell>
          <cell r="Y15">
            <v>1800</v>
          </cell>
          <cell r="Z15">
            <v>0</v>
          </cell>
        </row>
        <row r="16">
          <cell r="G16">
            <v>6322</v>
          </cell>
          <cell r="J16">
            <v>6441.2</v>
          </cell>
          <cell r="Y16">
            <v>6506</v>
          </cell>
        </row>
        <row r="17">
          <cell r="G17">
            <v>993.6</v>
          </cell>
          <cell r="J17">
            <v>695.2</v>
          </cell>
        </row>
        <row r="18">
          <cell r="G18">
            <v>45008.6</v>
          </cell>
          <cell r="K18">
            <v>51691.5</v>
          </cell>
          <cell r="Y18">
            <v>57891.8</v>
          </cell>
        </row>
        <row r="19">
          <cell r="G19">
            <v>0</v>
          </cell>
          <cell r="Y19">
            <v>895.5</v>
          </cell>
        </row>
        <row r="20">
          <cell r="G20">
            <v>249.3</v>
          </cell>
          <cell r="Y20">
            <v>0</v>
          </cell>
        </row>
        <row r="21">
          <cell r="G21">
            <v>73.900000000000006</v>
          </cell>
          <cell r="H21">
            <v>129.69999999999999</v>
          </cell>
          <cell r="Y21">
            <v>70</v>
          </cell>
          <cell r="Z21">
            <v>123</v>
          </cell>
        </row>
        <row r="22">
          <cell r="G22">
            <v>0</v>
          </cell>
          <cell r="H22">
            <v>129.69999999999999</v>
          </cell>
          <cell r="Z22">
            <v>123</v>
          </cell>
        </row>
        <row r="23">
          <cell r="G23">
            <v>0</v>
          </cell>
          <cell r="Y23">
            <v>0</v>
          </cell>
        </row>
        <row r="28">
          <cell r="G28">
            <v>533.1</v>
          </cell>
          <cell r="M28">
            <v>500</v>
          </cell>
          <cell r="Y28">
            <v>520</v>
          </cell>
        </row>
        <row r="29">
          <cell r="G29">
            <v>2786</v>
          </cell>
          <cell r="M29">
            <v>2381</v>
          </cell>
          <cell r="N29">
            <v>30</v>
          </cell>
          <cell r="Y29">
            <v>3112.7</v>
          </cell>
          <cell r="Z29">
            <v>45</v>
          </cell>
        </row>
        <row r="30">
          <cell r="G30">
            <v>2454.9</v>
          </cell>
          <cell r="H30">
            <v>22.6</v>
          </cell>
          <cell r="M30">
            <v>2300</v>
          </cell>
          <cell r="N30">
            <v>2</v>
          </cell>
          <cell r="Y30">
            <v>2350</v>
          </cell>
          <cell r="Z30">
            <v>30</v>
          </cell>
        </row>
        <row r="31">
          <cell r="G31">
            <v>952.7</v>
          </cell>
          <cell r="M31">
            <v>985</v>
          </cell>
          <cell r="Y31">
            <v>915</v>
          </cell>
        </row>
        <row r="32">
          <cell r="G32">
            <v>33205.4</v>
          </cell>
          <cell r="M32">
            <v>38019.1</v>
          </cell>
          <cell r="Y32">
            <v>42724.6</v>
          </cell>
        </row>
        <row r="33">
          <cell r="G33">
            <v>32705.9</v>
          </cell>
          <cell r="M33">
            <v>37657.199999999997</v>
          </cell>
          <cell r="Y33">
            <v>42389.4</v>
          </cell>
        </row>
        <row r="34">
          <cell r="G34">
            <v>499.5</v>
          </cell>
          <cell r="M34">
            <v>361.9</v>
          </cell>
          <cell r="Y34">
            <v>335.2</v>
          </cell>
        </row>
        <row r="35">
          <cell r="G35">
            <v>11097.4</v>
          </cell>
          <cell r="M35">
            <v>12779.1</v>
          </cell>
          <cell r="Y35">
            <v>14327.700000000003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1597.1</v>
          </cell>
          <cell r="M37">
            <v>1243</v>
          </cell>
          <cell r="Y37">
            <v>2026.3</v>
          </cell>
        </row>
        <row r="38">
          <cell r="G38">
            <v>1956.7999999999997</v>
          </cell>
          <cell r="M38">
            <v>1998.7</v>
          </cell>
          <cell r="N38">
            <v>40</v>
          </cell>
          <cell r="Y38">
            <v>2080.1999999999998</v>
          </cell>
          <cell r="Z38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topLeftCell="A10" zoomScale="80" zoomScaleNormal="80" zoomScaleSheetLayoutView="80" workbookViewId="0">
      <selection activeCell="M41" sqref="M41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82" t="str">
        <f>'[1]NR 2021'!D4:U4</f>
        <v>Základní škola Chomutov, Zahradní 5265</v>
      </c>
      <c r="E4" s="182"/>
      <c r="F4" s="182"/>
      <c r="G4" s="182"/>
      <c r="H4" s="182"/>
      <c r="I4" s="182"/>
      <c r="J4" s="182"/>
      <c r="K4" s="182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9"/>
      <c r="E5" s="139"/>
      <c r="F5" s="139"/>
      <c r="G5" s="139"/>
      <c r="H5" s="139"/>
      <c r="I5" s="139"/>
      <c r="J5" s="139"/>
      <c r="K5" s="139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40">
        <f>'[1]NR 2021'!D6</f>
        <v>46789677</v>
      </c>
      <c r="E6" s="139"/>
      <c r="F6" s="139"/>
      <c r="G6" s="139"/>
      <c r="H6" s="139"/>
      <c r="I6" s="139"/>
      <c r="J6" s="139"/>
      <c r="K6" s="13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9"/>
      <c r="E7" s="139"/>
      <c r="F7" s="139"/>
      <c r="G7" s="139"/>
      <c r="H7" s="139"/>
      <c r="I7" s="139"/>
      <c r="J7" s="139"/>
      <c r="K7" s="139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83" t="str">
        <f>'[1]NR 2021'!D8:U8</f>
        <v>Zahradní 5265; 43004  Chomutov</v>
      </c>
      <c r="E8" s="183"/>
      <c r="F8" s="183"/>
      <c r="G8" s="183"/>
      <c r="H8" s="183"/>
      <c r="I8" s="183"/>
      <c r="J8" s="183"/>
      <c r="K8" s="183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8" t="s">
        <v>36</v>
      </c>
      <c r="C10" s="107" t="s">
        <v>37</v>
      </c>
      <c r="D10" s="142" t="s">
        <v>90</v>
      </c>
      <c r="E10" s="142"/>
      <c r="F10" s="143"/>
      <c r="G10" s="142" t="s">
        <v>91</v>
      </c>
      <c r="H10" s="142"/>
      <c r="I10" s="187"/>
      <c r="J10" s="186" t="s">
        <v>92</v>
      </c>
      <c r="K10" s="142"/>
      <c r="L10" s="143"/>
      <c r="M10" s="141" t="s">
        <v>88</v>
      </c>
      <c r="N10" s="142"/>
      <c r="O10" s="143"/>
      <c r="P10" s="142" t="s">
        <v>93</v>
      </c>
      <c r="Q10" s="142"/>
      <c r="R10" s="143"/>
      <c r="S10" s="3"/>
    </row>
    <row r="11" spans="1:19" ht="30.75" customHeight="1" thickBot="1" x14ac:dyDescent="0.35">
      <c r="A11" s="4"/>
      <c r="B11" s="105"/>
      <c r="C11" s="106"/>
      <c r="D11" s="98" t="s">
        <v>38</v>
      </c>
      <c r="E11" s="7" t="s">
        <v>39</v>
      </c>
      <c r="F11" s="7" t="s">
        <v>53</v>
      </c>
      <c r="G11" s="98" t="s">
        <v>38</v>
      </c>
      <c r="H11" s="7" t="s">
        <v>39</v>
      </c>
      <c r="I11" s="120" t="s">
        <v>53</v>
      </c>
      <c r="J11" s="120" t="s">
        <v>38</v>
      </c>
      <c r="K11" s="7" t="s">
        <v>39</v>
      </c>
      <c r="L11" s="7" t="s">
        <v>53</v>
      </c>
      <c r="M11" s="125" t="s">
        <v>38</v>
      </c>
      <c r="N11" s="7" t="s">
        <v>39</v>
      </c>
      <c r="O11" s="7" t="s">
        <v>53</v>
      </c>
      <c r="P11" s="98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7"/>
      <c r="C12" s="138" t="s">
        <v>54</v>
      </c>
      <c r="D12" s="145"/>
      <c r="E12" s="145"/>
      <c r="F12" s="146"/>
      <c r="G12" s="145"/>
      <c r="H12" s="145"/>
      <c r="I12" s="145"/>
      <c r="J12" s="144"/>
      <c r="K12" s="145"/>
      <c r="L12" s="146"/>
      <c r="M12" s="145"/>
      <c r="N12" s="145"/>
      <c r="O12" s="146"/>
      <c r="P12" s="145"/>
      <c r="Q12" s="145"/>
      <c r="R12" s="146"/>
      <c r="S12" s="3"/>
    </row>
    <row r="13" spans="1:19" ht="15.75" customHeight="1" x14ac:dyDescent="0.3">
      <c r="A13" s="4"/>
      <c r="B13" s="160" t="s">
        <v>36</v>
      </c>
      <c r="C13" s="169" t="s">
        <v>37</v>
      </c>
      <c r="D13" s="178" t="s">
        <v>55</v>
      </c>
      <c r="E13" s="149" t="s">
        <v>58</v>
      </c>
      <c r="F13" s="151" t="s">
        <v>54</v>
      </c>
      <c r="G13" s="147" t="s">
        <v>55</v>
      </c>
      <c r="H13" s="149" t="s">
        <v>58</v>
      </c>
      <c r="I13" s="184" t="s">
        <v>54</v>
      </c>
      <c r="J13" s="178" t="s">
        <v>55</v>
      </c>
      <c r="K13" s="149" t="s">
        <v>58</v>
      </c>
      <c r="L13" s="151" t="s">
        <v>54</v>
      </c>
      <c r="M13" s="173" t="s">
        <v>55</v>
      </c>
      <c r="N13" s="149" t="s">
        <v>58</v>
      </c>
      <c r="O13" s="151" t="s">
        <v>54</v>
      </c>
      <c r="P13" s="147" t="s">
        <v>55</v>
      </c>
      <c r="Q13" s="149" t="s">
        <v>58</v>
      </c>
      <c r="R13" s="151" t="s">
        <v>54</v>
      </c>
      <c r="S13" s="3"/>
    </row>
    <row r="14" spans="1:19" ht="15" thickBot="1" x14ac:dyDescent="0.35">
      <c r="A14" s="4"/>
      <c r="B14" s="161"/>
      <c r="C14" s="170"/>
      <c r="D14" s="179"/>
      <c r="E14" s="150"/>
      <c r="F14" s="152"/>
      <c r="G14" s="148"/>
      <c r="H14" s="150"/>
      <c r="I14" s="185"/>
      <c r="J14" s="179"/>
      <c r="K14" s="150"/>
      <c r="L14" s="152"/>
      <c r="M14" s="174"/>
      <c r="N14" s="150"/>
      <c r="O14" s="152"/>
      <c r="P14" s="148"/>
      <c r="Q14" s="150"/>
      <c r="R14" s="152"/>
      <c r="S14" s="3"/>
    </row>
    <row r="15" spans="1:19" x14ac:dyDescent="0.3">
      <c r="A15" s="4"/>
      <c r="B15" s="15" t="s">
        <v>0</v>
      </c>
      <c r="C15" s="78" t="s">
        <v>50</v>
      </c>
      <c r="D15" s="32">
        <f>'[1]NR 2021'!G15</f>
        <v>1900.5</v>
      </c>
      <c r="E15" s="35">
        <f>'[1]NR 2021'!H15</f>
        <v>4.3</v>
      </c>
      <c r="F15" s="8">
        <f t="shared" ref="F15:F23" si="0">D15+E15</f>
        <v>1904.8</v>
      </c>
      <c r="G15" s="32">
        <f>'[1]NR 2021'!J15</f>
        <v>0</v>
      </c>
      <c r="H15" s="35">
        <f>'[1]NR 2021'!K15</f>
        <v>0</v>
      </c>
      <c r="I15" s="109">
        <f t="shared" ref="I15:I23" si="1">G15+H15</f>
        <v>0</v>
      </c>
      <c r="J15" s="131">
        <f>'[1]NR 2021'!Y15</f>
        <v>1800</v>
      </c>
      <c r="K15" s="132">
        <f>'[1]NR 2021'!Z15</f>
        <v>0</v>
      </c>
      <c r="L15" s="133">
        <f>J15+K15</f>
        <v>1800</v>
      </c>
      <c r="M15" s="111">
        <v>1900</v>
      </c>
      <c r="N15" s="35"/>
      <c r="O15" s="8">
        <f t="shared" ref="O15:O23" si="2">M15+N15</f>
        <v>1900</v>
      </c>
      <c r="P15" s="32">
        <v>1890</v>
      </c>
      <c r="Q15" s="35"/>
      <c r="R15" s="8">
        <f t="shared" ref="R15:R23" si="3">P15+Q15</f>
        <v>1890</v>
      </c>
      <c r="S15" s="3"/>
    </row>
    <row r="16" spans="1:19" x14ac:dyDescent="0.3">
      <c r="A16" s="4"/>
      <c r="B16" s="9" t="s">
        <v>1</v>
      </c>
      <c r="C16" s="79" t="s">
        <v>52</v>
      </c>
      <c r="D16" s="32">
        <f>'[1]NR 2021'!G16</f>
        <v>6322</v>
      </c>
      <c r="E16" s="36">
        <f>'[1]NR 2021'!H16</f>
        <v>0</v>
      </c>
      <c r="F16" s="8">
        <f t="shared" si="0"/>
        <v>6322</v>
      </c>
      <c r="G16" s="32">
        <f>'[1]NR 2021'!J16</f>
        <v>6441.2</v>
      </c>
      <c r="H16" s="36">
        <f>'[1]NR 2021'!K16</f>
        <v>0</v>
      </c>
      <c r="I16" s="109">
        <f t="shared" si="1"/>
        <v>6441.2</v>
      </c>
      <c r="J16" s="43">
        <f>'[1]NR 2021'!Y16</f>
        <v>6506</v>
      </c>
      <c r="K16" s="115">
        <f>'[1]NR 2021'!Z16</f>
        <v>0</v>
      </c>
      <c r="L16" s="129">
        <f t="shared" ref="L16:L23" si="4">J16+K16</f>
        <v>6506</v>
      </c>
      <c r="M16" s="112">
        <v>6700</v>
      </c>
      <c r="N16" s="36"/>
      <c r="O16" s="8">
        <f t="shared" si="2"/>
        <v>6700</v>
      </c>
      <c r="P16" s="33">
        <v>6831</v>
      </c>
      <c r="Q16" s="36"/>
      <c r="R16" s="8">
        <f t="shared" si="3"/>
        <v>6831</v>
      </c>
      <c r="S16" s="3"/>
    </row>
    <row r="17" spans="1:19" x14ac:dyDescent="0.3">
      <c r="A17" s="4"/>
      <c r="B17" s="9" t="s">
        <v>3</v>
      </c>
      <c r="C17" s="80" t="s">
        <v>66</v>
      </c>
      <c r="D17" s="32">
        <f>'[1]NR 2021'!G17</f>
        <v>993.6</v>
      </c>
      <c r="E17" s="36">
        <f>'[1]NR 2021'!H17</f>
        <v>0</v>
      </c>
      <c r="F17" s="8">
        <f t="shared" si="0"/>
        <v>993.6</v>
      </c>
      <c r="G17" s="32">
        <f>'[1]NR 2021'!J17</f>
        <v>695.2</v>
      </c>
      <c r="H17" s="36">
        <f>'[1]NR 2021'!K17</f>
        <v>0</v>
      </c>
      <c r="I17" s="109">
        <f t="shared" si="1"/>
        <v>695.2</v>
      </c>
      <c r="J17" s="43">
        <v>3216.5</v>
      </c>
      <c r="K17" s="115">
        <f>'[1]NR 2021'!Z17</f>
        <v>0</v>
      </c>
      <c r="L17" s="129">
        <f t="shared" si="4"/>
        <v>3216.5</v>
      </c>
      <c r="M17" s="112"/>
      <c r="N17" s="37"/>
      <c r="O17" s="8">
        <f t="shared" si="2"/>
        <v>0</v>
      </c>
      <c r="P17" s="33"/>
      <c r="Q17" s="37"/>
      <c r="R17" s="8">
        <f t="shared" si="3"/>
        <v>0</v>
      </c>
      <c r="S17" s="3"/>
    </row>
    <row r="18" spans="1:19" x14ac:dyDescent="0.3">
      <c r="A18" s="4"/>
      <c r="B18" s="9" t="s">
        <v>5</v>
      </c>
      <c r="C18" s="81" t="s">
        <v>51</v>
      </c>
      <c r="D18" s="32">
        <f>'[1]NR 2021'!G18</f>
        <v>45008.6</v>
      </c>
      <c r="E18" s="35">
        <f>'[1]NR 2021'!H18</f>
        <v>0</v>
      </c>
      <c r="F18" s="8">
        <f t="shared" si="0"/>
        <v>45008.6</v>
      </c>
      <c r="G18" s="32">
        <f>'[1]NR 2021'!J18</f>
        <v>0</v>
      </c>
      <c r="H18" s="35">
        <f>'[1]NR 2021'!K18</f>
        <v>51691.5</v>
      </c>
      <c r="I18" s="109">
        <f t="shared" si="1"/>
        <v>51691.5</v>
      </c>
      <c r="J18" s="43">
        <f>'[1]NR 2021'!Y18</f>
        <v>57891.8</v>
      </c>
      <c r="K18" s="115">
        <f>'[1]NR 2021'!Z18</f>
        <v>0</v>
      </c>
      <c r="L18" s="129">
        <f t="shared" si="4"/>
        <v>57891.8</v>
      </c>
      <c r="M18" s="112">
        <v>58347</v>
      </c>
      <c r="N18" s="35"/>
      <c r="O18" s="8">
        <f t="shared" si="2"/>
        <v>58347</v>
      </c>
      <c r="P18" s="33">
        <v>61264</v>
      </c>
      <c r="Q18" s="35"/>
      <c r="R18" s="8">
        <f t="shared" si="3"/>
        <v>61264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5">
        <f>'[1]NR 2021'!H19</f>
        <v>0</v>
      </c>
      <c r="F19" s="8">
        <f t="shared" si="0"/>
        <v>0</v>
      </c>
      <c r="G19" s="32">
        <f>'[1]NR 2021'!J19</f>
        <v>0</v>
      </c>
      <c r="H19" s="35">
        <f>'[1]NR 2021'!K19</f>
        <v>0</v>
      </c>
      <c r="I19" s="109">
        <f t="shared" si="1"/>
        <v>0</v>
      </c>
      <c r="J19" s="43">
        <f>'[1]NR 2021'!Y19</f>
        <v>895.5</v>
      </c>
      <c r="K19" s="115">
        <f>'[1]NR 2021'!Z19</f>
        <v>0</v>
      </c>
      <c r="L19" s="129">
        <f t="shared" si="4"/>
        <v>895.5</v>
      </c>
      <c r="M19" s="112">
        <v>895.5</v>
      </c>
      <c r="N19" s="38"/>
      <c r="O19" s="8">
        <f t="shared" si="2"/>
        <v>895.5</v>
      </c>
      <c r="P19" s="33">
        <v>895.5</v>
      </c>
      <c r="Q19" s="38"/>
      <c r="R19" s="8">
        <f t="shared" si="3"/>
        <v>895.5</v>
      </c>
      <c r="S19" s="3"/>
    </row>
    <row r="20" spans="1:19" x14ac:dyDescent="0.3">
      <c r="A20" s="4"/>
      <c r="B20" s="9" t="s">
        <v>9</v>
      </c>
      <c r="C20" s="82" t="s">
        <v>45</v>
      </c>
      <c r="D20" s="32">
        <f>'[1]NR 2021'!G20</f>
        <v>249.3</v>
      </c>
      <c r="E20" s="35">
        <f>'[1]NR 2021'!H20</f>
        <v>0</v>
      </c>
      <c r="F20" s="8">
        <f t="shared" si="0"/>
        <v>249.3</v>
      </c>
      <c r="G20" s="32">
        <f>'[1]NR 2021'!J20</f>
        <v>0</v>
      </c>
      <c r="H20" s="35">
        <f>'[1]NR 2021'!K20</f>
        <v>0</v>
      </c>
      <c r="I20" s="109">
        <f t="shared" si="1"/>
        <v>0</v>
      </c>
      <c r="J20" s="43">
        <f>'[1]NR 2021'!Y20</f>
        <v>0</v>
      </c>
      <c r="K20" s="115">
        <f>'[1]NR 2021'!Z20</f>
        <v>0</v>
      </c>
      <c r="L20" s="129">
        <f t="shared" si="4"/>
        <v>0</v>
      </c>
      <c r="M20" s="112"/>
      <c r="N20" s="38"/>
      <c r="O20" s="8">
        <f t="shared" si="2"/>
        <v>0</v>
      </c>
      <c r="P20" s="33"/>
      <c r="Q20" s="38"/>
      <c r="R20" s="8">
        <f t="shared" si="3"/>
        <v>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73.900000000000006</v>
      </c>
      <c r="E21" s="35">
        <f>'[1]NR 2021'!H21</f>
        <v>129.69999999999999</v>
      </c>
      <c r="F21" s="8">
        <f t="shared" si="0"/>
        <v>203.6</v>
      </c>
      <c r="G21" s="32">
        <f>'[1]NR 2021'!J21</f>
        <v>0</v>
      </c>
      <c r="H21" s="35">
        <f>'[1]NR 2021'!K21</f>
        <v>0</v>
      </c>
      <c r="I21" s="109">
        <f t="shared" si="1"/>
        <v>0</v>
      </c>
      <c r="J21" s="43">
        <f>'[1]NR 2021'!Y21</f>
        <v>70</v>
      </c>
      <c r="K21" s="115">
        <f>'[1]NR 2021'!Z21</f>
        <v>123</v>
      </c>
      <c r="L21" s="129">
        <f t="shared" si="4"/>
        <v>193</v>
      </c>
      <c r="M21" s="112">
        <v>70</v>
      </c>
      <c r="N21" s="39">
        <v>150</v>
      </c>
      <c r="O21" s="8">
        <f t="shared" si="2"/>
        <v>220</v>
      </c>
      <c r="P21" s="33">
        <v>70</v>
      </c>
      <c r="Q21" s="39">
        <v>150</v>
      </c>
      <c r="R21" s="8">
        <f t="shared" si="3"/>
        <v>220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5">
        <f>'[1]NR 2021'!H22</f>
        <v>129.69999999999999</v>
      </c>
      <c r="F22" s="8">
        <f t="shared" si="0"/>
        <v>129.69999999999999</v>
      </c>
      <c r="G22" s="32">
        <f>'[1]NR 2021'!J22</f>
        <v>0</v>
      </c>
      <c r="H22" s="35">
        <f>'[1]NR 2021'!K22</f>
        <v>0</v>
      </c>
      <c r="I22" s="109">
        <f t="shared" si="1"/>
        <v>0</v>
      </c>
      <c r="J22" s="43">
        <v>70</v>
      </c>
      <c r="K22" s="115">
        <f>'[1]NR 2021'!Z22</f>
        <v>123</v>
      </c>
      <c r="L22" s="129">
        <f t="shared" si="4"/>
        <v>193</v>
      </c>
      <c r="M22" s="112">
        <v>70</v>
      </c>
      <c r="N22" s="39">
        <v>150</v>
      </c>
      <c r="O22" s="8">
        <f t="shared" si="2"/>
        <v>220</v>
      </c>
      <c r="P22" s="33">
        <v>70</v>
      </c>
      <c r="Q22" s="39">
        <v>150</v>
      </c>
      <c r="R22" s="8">
        <f t="shared" si="3"/>
        <v>220</v>
      </c>
      <c r="S22" s="3"/>
    </row>
    <row r="23" spans="1:19" ht="15" thickBot="1" x14ac:dyDescent="0.35">
      <c r="A23" s="4"/>
      <c r="B23" s="83" t="s">
        <v>15</v>
      </c>
      <c r="C23" s="84" t="s">
        <v>6</v>
      </c>
      <c r="D23" s="32">
        <f>'[1]NR 2021'!G23</f>
        <v>0</v>
      </c>
      <c r="E23" s="35">
        <f>'[1]NR 2021'!H23</f>
        <v>0</v>
      </c>
      <c r="F23" s="11">
        <f t="shared" si="0"/>
        <v>0</v>
      </c>
      <c r="G23" s="32">
        <f>'[1]NR 2021'!J23</f>
        <v>0</v>
      </c>
      <c r="H23" s="35">
        <f>'[1]NR 2021'!K23</f>
        <v>0</v>
      </c>
      <c r="I23" s="110">
        <f t="shared" si="1"/>
        <v>0</v>
      </c>
      <c r="J23" s="43">
        <f>'[1]NR 2021'!Y23</f>
        <v>0</v>
      </c>
      <c r="K23" s="115">
        <f>'[1]NR 2021'!Z23</f>
        <v>0</v>
      </c>
      <c r="L23" s="129">
        <f t="shared" si="4"/>
        <v>0</v>
      </c>
      <c r="M23" s="113"/>
      <c r="N23" s="40"/>
      <c r="O23" s="11">
        <f t="shared" si="2"/>
        <v>0</v>
      </c>
      <c r="P23" s="34"/>
      <c r="Q23" s="40"/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54547.9</v>
      </c>
      <c r="E24" s="14">
        <f t="shared" si="5"/>
        <v>134</v>
      </c>
      <c r="F24" s="14">
        <f t="shared" si="5"/>
        <v>54681.9</v>
      </c>
      <c r="G24" s="14">
        <f t="shared" si="5"/>
        <v>7136.4</v>
      </c>
      <c r="H24" s="14">
        <f t="shared" si="5"/>
        <v>51691.5</v>
      </c>
      <c r="I24" s="121">
        <f t="shared" si="5"/>
        <v>58827.9</v>
      </c>
      <c r="J24" s="114">
        <f t="shared" si="5"/>
        <v>70379.8</v>
      </c>
      <c r="K24" s="114">
        <f t="shared" si="5"/>
        <v>123</v>
      </c>
      <c r="L24" s="114">
        <f t="shared" si="5"/>
        <v>70502.8</v>
      </c>
      <c r="M24" s="126">
        <f>SUM(M15:M22)</f>
        <v>67982.5</v>
      </c>
      <c r="N24" s="14">
        <f t="shared" si="5"/>
        <v>150</v>
      </c>
      <c r="O24" s="14">
        <f t="shared" si="5"/>
        <v>68062.5</v>
      </c>
      <c r="P24" s="14">
        <f>SUM(P15:P22)</f>
        <v>71020.5</v>
      </c>
      <c r="Q24" s="14">
        <f t="shared" si="5"/>
        <v>150</v>
      </c>
      <c r="R24" s="14">
        <f t="shared" si="5"/>
        <v>71100.5</v>
      </c>
      <c r="S24" s="3"/>
    </row>
    <row r="25" spans="1:19" ht="15.75" customHeight="1" thickBot="1" x14ac:dyDescent="0.35">
      <c r="A25" s="4"/>
      <c r="B25" s="135"/>
      <c r="C25" s="136" t="s">
        <v>86</v>
      </c>
      <c r="D25" s="153"/>
      <c r="E25" s="153"/>
      <c r="F25" s="154"/>
      <c r="G25" s="153"/>
      <c r="H25" s="153"/>
      <c r="I25" s="153"/>
      <c r="J25" s="177"/>
      <c r="K25" s="153"/>
      <c r="L25" s="154"/>
      <c r="M25" s="153"/>
      <c r="N25" s="153"/>
      <c r="O25" s="154"/>
      <c r="P25" s="153"/>
      <c r="Q25" s="153"/>
      <c r="R25" s="154"/>
      <c r="S25" s="3"/>
    </row>
    <row r="26" spans="1:19" x14ac:dyDescent="0.3">
      <c r="A26" s="4"/>
      <c r="B26" s="160" t="s">
        <v>36</v>
      </c>
      <c r="C26" s="169" t="s">
        <v>37</v>
      </c>
      <c r="D26" s="180" t="s">
        <v>56</v>
      </c>
      <c r="E26" s="162" t="s">
        <v>59</v>
      </c>
      <c r="F26" s="164" t="s">
        <v>60</v>
      </c>
      <c r="G26" s="155" t="s">
        <v>56</v>
      </c>
      <c r="H26" s="162" t="s">
        <v>59</v>
      </c>
      <c r="I26" s="175" t="s">
        <v>60</v>
      </c>
      <c r="J26" s="180" t="s">
        <v>56</v>
      </c>
      <c r="K26" s="162" t="s">
        <v>59</v>
      </c>
      <c r="L26" s="164" t="s">
        <v>60</v>
      </c>
      <c r="M26" s="171" t="s">
        <v>56</v>
      </c>
      <c r="N26" s="162" t="s">
        <v>59</v>
      </c>
      <c r="O26" s="164" t="s">
        <v>60</v>
      </c>
      <c r="P26" s="155" t="s">
        <v>56</v>
      </c>
      <c r="Q26" s="162" t="s">
        <v>59</v>
      </c>
      <c r="R26" s="164" t="s">
        <v>60</v>
      </c>
      <c r="S26" s="3"/>
    </row>
    <row r="27" spans="1:19" ht="15" thickBot="1" x14ac:dyDescent="0.35">
      <c r="A27" s="4"/>
      <c r="B27" s="161"/>
      <c r="C27" s="170"/>
      <c r="D27" s="181"/>
      <c r="E27" s="163"/>
      <c r="F27" s="165"/>
      <c r="G27" s="156"/>
      <c r="H27" s="163"/>
      <c r="I27" s="176"/>
      <c r="J27" s="181"/>
      <c r="K27" s="163"/>
      <c r="L27" s="165"/>
      <c r="M27" s="172"/>
      <c r="N27" s="163"/>
      <c r="O27" s="165"/>
      <c r="P27" s="156"/>
      <c r="Q27" s="163"/>
      <c r="R27" s="165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533.1</v>
      </c>
      <c r="E28" s="35">
        <f>'[1]NR 2021'!H28</f>
        <v>0</v>
      </c>
      <c r="F28" s="8">
        <f t="shared" ref="F28:F38" si="6">D28+E28</f>
        <v>533.1</v>
      </c>
      <c r="G28" s="32">
        <f>'[1]NR 2021'!M28</f>
        <v>500</v>
      </c>
      <c r="H28" s="35">
        <f>'[1]NR 2021'!N28</f>
        <v>0</v>
      </c>
      <c r="I28" s="109">
        <f t="shared" ref="I28:I38" si="7">G28+H28</f>
        <v>500</v>
      </c>
      <c r="J28" s="131">
        <f>'[1]NR 2021'!Y28</f>
        <v>520</v>
      </c>
      <c r="K28" s="132">
        <f>'[1]NR 2021'!Z28</f>
        <v>0</v>
      </c>
      <c r="L28" s="133">
        <f t="shared" ref="L28:L38" si="8">J28+K28</f>
        <v>520</v>
      </c>
      <c r="M28" s="134">
        <v>563</v>
      </c>
      <c r="N28" s="134"/>
      <c r="O28" s="8">
        <f t="shared" ref="O28:O38" si="9">M28+N28</f>
        <v>563</v>
      </c>
      <c r="P28" s="134">
        <v>600</v>
      </c>
      <c r="Q28" s="134"/>
      <c r="R28" s="8">
        <f t="shared" ref="R28:R38" si="10">P28+Q28</f>
        <v>600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2786</v>
      </c>
      <c r="E29" s="36">
        <f>'[1]NR 2021'!H29</f>
        <v>0</v>
      </c>
      <c r="F29" s="8">
        <f t="shared" si="6"/>
        <v>2786</v>
      </c>
      <c r="G29" s="32">
        <f>'[1]NR 2021'!M29</f>
        <v>2381</v>
      </c>
      <c r="H29" s="36">
        <f>'[1]NR 2021'!N29</f>
        <v>30</v>
      </c>
      <c r="I29" s="109">
        <f t="shared" si="7"/>
        <v>2411</v>
      </c>
      <c r="J29" s="43">
        <f>'[1]NR 2021'!Y29</f>
        <v>3112.7</v>
      </c>
      <c r="K29" s="118">
        <f>'[1]NR 2021'!Z29</f>
        <v>45</v>
      </c>
      <c r="L29" s="129">
        <f t="shared" si="8"/>
        <v>3157.7</v>
      </c>
      <c r="M29" s="41">
        <v>3110</v>
      </c>
      <c r="N29" s="119">
        <v>5</v>
      </c>
      <c r="O29" s="8">
        <f t="shared" si="9"/>
        <v>3115</v>
      </c>
      <c r="P29" s="41">
        <v>3110</v>
      </c>
      <c r="Q29" s="119">
        <v>5</v>
      </c>
      <c r="R29" s="8">
        <f t="shared" si="10"/>
        <v>3115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2454.9</v>
      </c>
      <c r="E30" s="36">
        <f>'[1]NR 2021'!H30</f>
        <v>22.6</v>
      </c>
      <c r="F30" s="8">
        <f t="shared" si="6"/>
        <v>2477.5</v>
      </c>
      <c r="G30" s="32">
        <f>'[1]NR 2021'!M30</f>
        <v>2300</v>
      </c>
      <c r="H30" s="36">
        <f>'[1]NR 2021'!N30</f>
        <v>2</v>
      </c>
      <c r="I30" s="109">
        <f t="shared" si="7"/>
        <v>2302</v>
      </c>
      <c r="J30" s="43">
        <f>'[1]NR 2021'!Y30</f>
        <v>2350</v>
      </c>
      <c r="K30" s="118">
        <f>'[1]NR 2021'!Z30</f>
        <v>30</v>
      </c>
      <c r="L30" s="129">
        <f t="shared" si="8"/>
        <v>2380</v>
      </c>
      <c r="M30" s="41">
        <v>2500</v>
      </c>
      <c r="N30" s="119">
        <v>32</v>
      </c>
      <c r="O30" s="8">
        <f t="shared" si="9"/>
        <v>2532</v>
      </c>
      <c r="P30" s="41">
        <v>2500</v>
      </c>
      <c r="Q30" s="119">
        <v>35</v>
      </c>
      <c r="R30" s="8">
        <f t="shared" si="10"/>
        <v>2535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952.7</v>
      </c>
      <c r="E31" s="35">
        <f>'[1]NR 2021'!H31</f>
        <v>0</v>
      </c>
      <c r="F31" s="8">
        <f t="shared" si="6"/>
        <v>952.7</v>
      </c>
      <c r="G31" s="32">
        <f>'[1]NR 2021'!M31</f>
        <v>985</v>
      </c>
      <c r="H31" s="35">
        <f>'[1]NR 2021'!N31</f>
        <v>0</v>
      </c>
      <c r="I31" s="109">
        <f t="shared" si="7"/>
        <v>985</v>
      </c>
      <c r="J31" s="43">
        <f>'[1]NR 2021'!Y31</f>
        <v>915</v>
      </c>
      <c r="K31" s="115">
        <f>'[1]NR 2021'!Z31</f>
        <v>0</v>
      </c>
      <c r="L31" s="129">
        <f t="shared" si="8"/>
        <v>915</v>
      </c>
      <c r="M31" s="41">
        <v>943</v>
      </c>
      <c r="N31" s="41"/>
      <c r="O31" s="8">
        <f t="shared" si="9"/>
        <v>943</v>
      </c>
      <c r="P31" s="41">
        <v>950</v>
      </c>
      <c r="Q31" s="41"/>
      <c r="R31" s="8">
        <f t="shared" si="10"/>
        <v>950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33205.4</v>
      </c>
      <c r="E32" s="35">
        <f>'[1]NR 2021'!H32</f>
        <v>0</v>
      </c>
      <c r="F32" s="8">
        <f t="shared" si="6"/>
        <v>33205.4</v>
      </c>
      <c r="G32" s="32">
        <f>'[1]NR 2021'!M32</f>
        <v>38019.1</v>
      </c>
      <c r="H32" s="35">
        <f>'[1]NR 2021'!N32</f>
        <v>0</v>
      </c>
      <c r="I32" s="109">
        <f t="shared" si="7"/>
        <v>38019.1</v>
      </c>
      <c r="J32" s="43">
        <f>'[1]NR 2021'!Y32</f>
        <v>42724.6</v>
      </c>
      <c r="K32" s="115">
        <f>'[1]NR 2021'!Z32</f>
        <v>0</v>
      </c>
      <c r="L32" s="129">
        <f t="shared" si="8"/>
        <v>42724.6</v>
      </c>
      <c r="M32" s="41">
        <f>M34+M33</f>
        <v>42409</v>
      </c>
      <c r="N32" s="41"/>
      <c r="O32" s="8">
        <f t="shared" si="9"/>
        <v>42409</v>
      </c>
      <c r="P32" s="41">
        <f>P33+P34</f>
        <v>44516</v>
      </c>
      <c r="Q32" s="41"/>
      <c r="R32" s="8">
        <f t="shared" si="10"/>
        <v>44516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32705.9</v>
      </c>
      <c r="E33" s="35">
        <f>'[1]NR 2021'!H33</f>
        <v>0</v>
      </c>
      <c r="F33" s="8">
        <f t="shared" si="6"/>
        <v>32705.9</v>
      </c>
      <c r="G33" s="32">
        <f>'[1]NR 2021'!M33</f>
        <v>37657.199999999997</v>
      </c>
      <c r="H33" s="35">
        <f>'[1]NR 2021'!N33</f>
        <v>0</v>
      </c>
      <c r="I33" s="109">
        <f t="shared" si="7"/>
        <v>37657.199999999997</v>
      </c>
      <c r="J33" s="43">
        <f>'[1]NR 2021'!Y33</f>
        <v>42389.4</v>
      </c>
      <c r="K33" s="115">
        <f>'[1]NR 2021'!Z33</f>
        <v>0</v>
      </c>
      <c r="L33" s="129">
        <f t="shared" si="8"/>
        <v>42389.4</v>
      </c>
      <c r="M33" s="41">
        <v>42159</v>
      </c>
      <c r="N33" s="41"/>
      <c r="O33" s="8">
        <f t="shared" si="9"/>
        <v>42159</v>
      </c>
      <c r="P33" s="41">
        <v>44266</v>
      </c>
      <c r="Q33" s="41"/>
      <c r="R33" s="8">
        <f t="shared" si="10"/>
        <v>44266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499.5</v>
      </c>
      <c r="E34" s="35">
        <f>'[1]NR 2021'!H34</f>
        <v>0</v>
      </c>
      <c r="F34" s="8">
        <f t="shared" si="6"/>
        <v>499.5</v>
      </c>
      <c r="G34" s="32">
        <f>'[1]NR 2021'!M34</f>
        <v>361.9</v>
      </c>
      <c r="H34" s="35">
        <f>'[1]NR 2021'!N34</f>
        <v>0</v>
      </c>
      <c r="I34" s="109">
        <f t="shared" si="7"/>
        <v>361.9</v>
      </c>
      <c r="J34" s="43">
        <f>'[1]NR 2021'!Y34</f>
        <v>335.2</v>
      </c>
      <c r="K34" s="115">
        <f>'[1]NR 2021'!Z34</f>
        <v>0</v>
      </c>
      <c r="L34" s="129">
        <f t="shared" si="8"/>
        <v>335.2</v>
      </c>
      <c r="M34" s="41">
        <v>250</v>
      </c>
      <c r="N34" s="41"/>
      <c r="O34" s="8">
        <f t="shared" si="9"/>
        <v>250</v>
      </c>
      <c r="P34" s="41">
        <v>250</v>
      </c>
      <c r="Q34" s="41"/>
      <c r="R34" s="8">
        <f t="shared" si="10"/>
        <v>250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11097.4</v>
      </c>
      <c r="E35" s="35">
        <f>'[1]NR 2021'!H35</f>
        <v>0</v>
      </c>
      <c r="F35" s="8">
        <f t="shared" si="6"/>
        <v>11097.4</v>
      </c>
      <c r="G35" s="32">
        <f>'[1]NR 2021'!M35</f>
        <v>12779.1</v>
      </c>
      <c r="H35" s="35">
        <f>'[1]NR 2021'!N35</f>
        <v>0</v>
      </c>
      <c r="I35" s="109">
        <f t="shared" si="7"/>
        <v>12779.1</v>
      </c>
      <c r="J35" s="43">
        <f>'[1]NR 2021'!Y35</f>
        <v>14327.700000000003</v>
      </c>
      <c r="K35" s="115">
        <f>'[1]NR 2021'!Z35</f>
        <v>0</v>
      </c>
      <c r="L35" s="129">
        <f t="shared" si="8"/>
        <v>14327.700000000003</v>
      </c>
      <c r="M35" s="41">
        <v>14250</v>
      </c>
      <c r="N35" s="41"/>
      <c r="O35" s="8">
        <f t="shared" si="9"/>
        <v>14250</v>
      </c>
      <c r="P35" s="41">
        <v>14962.3</v>
      </c>
      <c r="Q35" s="41"/>
      <c r="R35" s="8">
        <f t="shared" si="10"/>
        <v>14962.3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5">
        <f>'[1]NR 2021'!H36</f>
        <v>0</v>
      </c>
      <c r="F36" s="8">
        <f t="shared" si="6"/>
        <v>0</v>
      </c>
      <c r="G36" s="32">
        <f>'[1]NR 2021'!M36</f>
        <v>0</v>
      </c>
      <c r="H36" s="35">
        <f>'[1]NR 2021'!N36</f>
        <v>0</v>
      </c>
      <c r="I36" s="109">
        <f t="shared" si="7"/>
        <v>0</v>
      </c>
      <c r="J36" s="43">
        <f>'[1]NR 2021'!Y36</f>
        <v>0</v>
      </c>
      <c r="K36" s="115">
        <f>'[1]NR 2021'!Z36</f>
        <v>0</v>
      </c>
      <c r="L36" s="129">
        <f t="shared" si="8"/>
        <v>0</v>
      </c>
      <c r="M36" s="41"/>
      <c r="N36" s="41"/>
      <c r="O36" s="8">
        <f t="shared" si="9"/>
        <v>0</v>
      </c>
      <c r="P36" s="41"/>
      <c r="Q36" s="41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1597.1</v>
      </c>
      <c r="E37" s="35">
        <f>'[1]NR 2021'!H37</f>
        <v>0</v>
      </c>
      <c r="F37" s="8">
        <f t="shared" si="6"/>
        <v>1597.1</v>
      </c>
      <c r="G37" s="32">
        <f>'[1]NR 2021'!M37</f>
        <v>1243</v>
      </c>
      <c r="H37" s="35">
        <f>'[1]NR 2021'!N37</f>
        <v>0</v>
      </c>
      <c r="I37" s="109">
        <f t="shared" si="7"/>
        <v>1243</v>
      </c>
      <c r="J37" s="43">
        <f>'[1]NR 2021'!Y37</f>
        <v>2026.3</v>
      </c>
      <c r="K37" s="115">
        <f>'[1]NR 2021'!Z37</f>
        <v>0</v>
      </c>
      <c r="L37" s="129">
        <f t="shared" si="8"/>
        <v>2026.3</v>
      </c>
      <c r="M37" s="41">
        <v>1910.7</v>
      </c>
      <c r="N37" s="41"/>
      <c r="O37" s="8">
        <f t="shared" si="9"/>
        <v>1910.7</v>
      </c>
      <c r="P37" s="41">
        <v>1883.7</v>
      </c>
      <c r="Q37" s="41"/>
      <c r="R37" s="8">
        <f t="shared" si="10"/>
        <v>1883.7</v>
      </c>
      <c r="S37" s="3"/>
    </row>
    <row r="38" spans="1:19" ht="15" thickBot="1" x14ac:dyDescent="0.35">
      <c r="A38" s="4"/>
      <c r="B38" s="10" t="s">
        <v>35</v>
      </c>
      <c r="C38" s="60" t="s">
        <v>29</v>
      </c>
      <c r="D38" s="32">
        <f>'[1]NR 2021'!G38</f>
        <v>1956.7999999999997</v>
      </c>
      <c r="E38" s="35">
        <f>'[1]NR 2021'!H38</f>
        <v>0</v>
      </c>
      <c r="F38" s="11">
        <f t="shared" si="6"/>
        <v>1956.7999999999997</v>
      </c>
      <c r="G38" s="32">
        <f>'[1]NR 2021'!M38</f>
        <v>1998.7</v>
      </c>
      <c r="H38" s="35">
        <f>'[1]NR 2021'!N38</f>
        <v>40</v>
      </c>
      <c r="I38" s="110">
        <f t="shared" si="7"/>
        <v>2038.7</v>
      </c>
      <c r="J38" s="43">
        <f>'[1]NR 2021'!Y38</f>
        <v>2080.1999999999998</v>
      </c>
      <c r="K38" s="115">
        <f>'[1]NR 2021'!Z38</f>
        <v>48</v>
      </c>
      <c r="L38" s="129">
        <f t="shared" si="8"/>
        <v>2128.1999999999998</v>
      </c>
      <c r="M38" s="42">
        <v>2309.8000000000002</v>
      </c>
      <c r="N38" s="42">
        <v>30</v>
      </c>
      <c r="O38" s="11">
        <f t="shared" si="9"/>
        <v>2339.8000000000002</v>
      </c>
      <c r="P38" s="42">
        <v>2503.5</v>
      </c>
      <c r="Q38" s="42">
        <v>35</v>
      </c>
      <c r="R38" s="11">
        <f t="shared" si="10"/>
        <v>2538.5</v>
      </c>
      <c r="S38" s="3"/>
    </row>
    <row r="39" spans="1:19" ht="15" thickBot="1" x14ac:dyDescent="0.35">
      <c r="A39" s="4"/>
      <c r="B39" s="12" t="s">
        <v>46</v>
      </c>
      <c r="C39" s="61" t="s">
        <v>31</v>
      </c>
      <c r="D39" s="21">
        <f>SUM(D28:D32)+SUM(D35:D38)</f>
        <v>54583.399999999994</v>
      </c>
      <c r="E39" s="21">
        <f>SUM(E28:E32)+SUM(E35:E38)</f>
        <v>22.6</v>
      </c>
      <c r="F39" s="22">
        <f>SUM(F35:F38)+SUM(F28:F32)</f>
        <v>54606</v>
      </c>
      <c r="G39" s="21">
        <f>SUM(G28:G32)+SUM(G35:G38)</f>
        <v>60205.9</v>
      </c>
      <c r="H39" s="21">
        <f>SUM(H28:H32)+SUM(H35:H38)</f>
        <v>72</v>
      </c>
      <c r="I39" s="122">
        <f>SUM(I35:I38)+SUM(I28:I32)</f>
        <v>60277.9</v>
      </c>
      <c r="J39" s="117">
        <f>SUM(J28:J32)+SUM(J35:J38)</f>
        <v>68056.5</v>
      </c>
      <c r="K39" s="116">
        <f>SUM(K28:K32)+SUM(K35:K38)</f>
        <v>123</v>
      </c>
      <c r="L39" s="117">
        <f>SUM(L35:L38)+SUM(L28:L32)</f>
        <v>68179.5</v>
      </c>
      <c r="M39" s="21">
        <f>SUM(M28:M32)+SUM(M35:M38)</f>
        <v>67995.5</v>
      </c>
      <c r="N39" s="21">
        <f>SUM(N28:N32)+SUM(N35:N38)</f>
        <v>67</v>
      </c>
      <c r="O39" s="22">
        <f>SUM(O35:O38)+SUM(O28:O32)</f>
        <v>68062.5</v>
      </c>
      <c r="P39" s="21">
        <f>SUM(P28:P32)+SUM(P35:P38)</f>
        <v>71025.5</v>
      </c>
      <c r="Q39" s="21">
        <f>SUM(Q28:Q32)+SUM(Q35:Q38)</f>
        <v>75</v>
      </c>
      <c r="R39" s="22">
        <f>SUM(R35:R38)+SUM(R28:R32)</f>
        <v>71100.5</v>
      </c>
      <c r="S39" s="3"/>
    </row>
    <row r="40" spans="1:19" ht="18.600000000000001" thickBot="1" x14ac:dyDescent="0.4">
      <c r="A40" s="4"/>
      <c r="B40" s="62" t="s">
        <v>47</v>
      </c>
      <c r="C40" s="63" t="s">
        <v>49</v>
      </c>
      <c r="D40" s="70">
        <f t="shared" ref="D40:R40" si="11">D24-D39</f>
        <v>-35.499999999992724</v>
      </c>
      <c r="E40" s="70">
        <f t="shared" si="11"/>
        <v>111.4</v>
      </c>
      <c r="F40" s="71">
        <f t="shared" si="11"/>
        <v>75.900000000001455</v>
      </c>
      <c r="G40" s="70">
        <f t="shared" si="11"/>
        <v>-53069.5</v>
      </c>
      <c r="H40" s="70">
        <f t="shared" si="11"/>
        <v>51619.5</v>
      </c>
      <c r="I40" s="123">
        <f t="shared" si="11"/>
        <v>-1450</v>
      </c>
      <c r="J40" s="70">
        <f t="shared" si="11"/>
        <v>2323.3000000000029</v>
      </c>
      <c r="K40" s="70">
        <f t="shared" si="11"/>
        <v>0</v>
      </c>
      <c r="L40" s="71">
        <f t="shared" si="11"/>
        <v>2323.3000000000029</v>
      </c>
      <c r="M40" s="127">
        <f t="shared" si="11"/>
        <v>-13</v>
      </c>
      <c r="N40" s="70">
        <f t="shared" si="11"/>
        <v>83</v>
      </c>
      <c r="O40" s="71">
        <f t="shared" si="11"/>
        <v>0</v>
      </c>
      <c r="P40" s="70">
        <f t="shared" si="11"/>
        <v>-5</v>
      </c>
      <c r="Q40" s="70">
        <f t="shared" si="11"/>
        <v>75</v>
      </c>
      <c r="R40" s="71">
        <f t="shared" si="11"/>
        <v>0</v>
      </c>
      <c r="S40" s="3"/>
    </row>
    <row r="41" spans="1:19" ht="15" thickBot="1" x14ac:dyDescent="0.35">
      <c r="A41" s="4"/>
      <c r="B41" s="64" t="s">
        <v>48</v>
      </c>
      <c r="C41" s="65" t="s">
        <v>57</v>
      </c>
      <c r="D41" s="66"/>
      <c r="E41" s="67"/>
      <c r="F41" s="68">
        <f>F40-D16</f>
        <v>-6246.0999999999985</v>
      </c>
      <c r="G41" s="66"/>
      <c r="H41" s="69"/>
      <c r="I41" s="124">
        <f>I40-G16</f>
        <v>-7891.2</v>
      </c>
      <c r="J41" s="130"/>
      <c r="K41" s="69"/>
      <c r="L41" s="68">
        <f>L40-J16</f>
        <v>-4182.6999999999971</v>
      </c>
      <c r="M41" s="128"/>
      <c r="N41" s="69"/>
      <c r="O41" s="68">
        <f>O40-M16</f>
        <v>-6700</v>
      </c>
      <c r="P41" s="66"/>
      <c r="Q41" s="69"/>
      <c r="R41" s="68">
        <f>R40-P16</f>
        <v>-6831</v>
      </c>
      <c r="S41" s="3"/>
    </row>
    <row r="42" spans="1:19" s="74" customFormat="1" ht="8.25" customHeight="1" thickBot="1" x14ac:dyDescent="0.35">
      <c r="A42" s="45"/>
      <c r="B42" s="46"/>
      <c r="C42" s="24"/>
      <c r="D42" s="45"/>
      <c r="E42" s="25"/>
      <c r="F42" s="25"/>
      <c r="G42" s="45"/>
      <c r="H42" s="25"/>
      <c r="I42" s="25"/>
      <c r="J42" s="25"/>
      <c r="K42" s="25"/>
      <c r="L42" s="48"/>
      <c r="M42" s="48"/>
      <c r="N42" s="48"/>
      <c r="O42" s="48"/>
      <c r="P42" s="48"/>
      <c r="Q42" s="48"/>
      <c r="R42" s="48"/>
      <c r="S42" s="48"/>
    </row>
    <row r="43" spans="1:19" s="74" customFormat="1" ht="15.75" customHeight="1" x14ac:dyDescent="0.3">
      <c r="A43" s="45"/>
      <c r="B43" s="50"/>
      <c r="C43" s="166" t="s">
        <v>70</v>
      </c>
      <c r="D43" s="104" t="s">
        <v>85</v>
      </c>
      <c r="E43" s="25"/>
      <c r="F43" s="26"/>
      <c r="G43" s="104" t="s">
        <v>84</v>
      </c>
      <c r="H43" s="25"/>
      <c r="I43" s="25"/>
      <c r="J43" s="104" t="s">
        <v>83</v>
      </c>
      <c r="K43" s="25"/>
      <c r="L43" s="25"/>
      <c r="M43" s="104" t="s">
        <v>82</v>
      </c>
      <c r="N43" s="48"/>
      <c r="O43" s="48"/>
      <c r="P43" s="104" t="s">
        <v>82</v>
      </c>
      <c r="Q43" s="48"/>
      <c r="R43" s="48"/>
      <c r="S43" s="48"/>
    </row>
    <row r="44" spans="1:19" ht="15" thickBot="1" x14ac:dyDescent="0.35">
      <c r="A44" s="4"/>
      <c r="B44" s="50"/>
      <c r="C44" s="167"/>
      <c r="D44" s="103">
        <v>1207</v>
      </c>
      <c r="E44" s="25"/>
      <c r="F44" s="26"/>
      <c r="G44" s="103">
        <v>918.2</v>
      </c>
      <c r="H44" s="51"/>
      <c r="I44" s="51"/>
      <c r="J44" s="103">
        <v>821.9</v>
      </c>
      <c r="K44" s="51"/>
      <c r="L44" s="51"/>
      <c r="M44" s="103">
        <v>821.9</v>
      </c>
      <c r="N44" s="3"/>
      <c r="O44" s="3"/>
      <c r="P44" s="103">
        <v>821.9</v>
      </c>
      <c r="Q44" s="3"/>
      <c r="R44" s="3"/>
      <c r="S44" s="3"/>
    </row>
    <row r="45" spans="1:19" s="74" customFormat="1" ht="8.25" customHeight="1" thickBot="1" x14ac:dyDescent="0.35">
      <c r="A45" s="45"/>
      <c r="B45" s="50"/>
      <c r="C45" s="24"/>
      <c r="D45" s="25"/>
      <c r="E45" s="25"/>
      <c r="F45" s="26"/>
      <c r="G45" s="25"/>
      <c r="H45" s="25"/>
      <c r="I45" s="26"/>
      <c r="J45" s="26"/>
      <c r="K45" s="26"/>
      <c r="L45" s="48"/>
      <c r="M45" s="48"/>
      <c r="N45" s="48"/>
      <c r="O45" s="48"/>
      <c r="P45" s="48"/>
      <c r="Q45" s="48"/>
      <c r="R45" s="48"/>
      <c r="S45" s="48"/>
    </row>
    <row r="46" spans="1:19" s="74" customFormat="1" ht="37.5" customHeight="1" thickBot="1" x14ac:dyDescent="0.35">
      <c r="A46" s="45"/>
      <c r="B46" s="50"/>
      <c r="C46" s="166" t="s">
        <v>72</v>
      </c>
      <c r="D46" s="53" t="s">
        <v>73</v>
      </c>
      <c r="E46" s="54" t="s">
        <v>71</v>
      </c>
      <c r="F46" s="26"/>
      <c r="G46" s="53" t="s">
        <v>73</v>
      </c>
      <c r="H46" s="54" t="s">
        <v>71</v>
      </c>
      <c r="I46" s="48"/>
      <c r="J46" s="53" t="s">
        <v>73</v>
      </c>
      <c r="K46" s="54" t="s">
        <v>71</v>
      </c>
      <c r="L46" s="102"/>
      <c r="M46" s="53" t="s">
        <v>73</v>
      </c>
      <c r="N46" s="54" t="s">
        <v>71</v>
      </c>
      <c r="O46" s="48"/>
      <c r="P46" s="53" t="s">
        <v>73</v>
      </c>
      <c r="Q46" s="54" t="s">
        <v>71</v>
      </c>
      <c r="R46" s="48"/>
      <c r="S46" s="48"/>
    </row>
    <row r="47" spans="1:19" ht="15" thickBot="1" x14ac:dyDescent="0.35">
      <c r="A47" s="4"/>
      <c r="B47" s="23"/>
      <c r="C47" s="168"/>
      <c r="D47" s="52">
        <v>0</v>
      </c>
      <c r="E47" s="55">
        <v>0</v>
      </c>
      <c r="F47" s="26"/>
      <c r="G47" s="52">
        <v>0</v>
      </c>
      <c r="H47" s="55">
        <v>0</v>
      </c>
      <c r="I47" s="3"/>
      <c r="J47" s="52">
        <v>0</v>
      </c>
      <c r="K47" s="55">
        <v>0</v>
      </c>
      <c r="L47" s="51"/>
      <c r="M47" s="52">
        <v>0</v>
      </c>
      <c r="N47" s="55">
        <v>0</v>
      </c>
      <c r="O47" s="3"/>
      <c r="P47" s="52">
        <v>0</v>
      </c>
      <c r="Q47" s="55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8"/>
      <c r="M48" s="3"/>
      <c r="N48" s="48"/>
      <c r="O48" s="48"/>
      <c r="P48" s="3"/>
      <c r="Q48" s="3"/>
      <c r="R48" s="3"/>
      <c r="S48" s="3"/>
    </row>
    <row r="49" spans="1:19" x14ac:dyDescent="0.3">
      <c r="A49" s="4"/>
      <c r="B49" s="23"/>
      <c r="C49" s="56" t="s">
        <v>69</v>
      </c>
      <c r="D49" s="57" t="s">
        <v>81</v>
      </c>
      <c r="E49" s="25"/>
      <c r="F49" s="3"/>
      <c r="G49" s="57" t="s">
        <v>76</v>
      </c>
      <c r="H49" s="3"/>
      <c r="I49" s="3"/>
      <c r="J49" s="57" t="s">
        <v>80</v>
      </c>
      <c r="K49" s="3"/>
      <c r="L49" s="47"/>
      <c r="M49" s="57" t="s">
        <v>79</v>
      </c>
      <c r="N49" s="47"/>
      <c r="O49" s="47"/>
      <c r="P49" s="57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/>
      <c r="E50" s="25"/>
      <c r="F50" s="3"/>
      <c r="G50" s="28"/>
      <c r="H50" s="3"/>
      <c r="I50" s="3"/>
      <c r="J50" s="28"/>
      <c r="K50" s="3"/>
      <c r="L50" s="93"/>
      <c r="M50" s="28"/>
      <c r="N50" s="93"/>
      <c r="O50" s="93"/>
      <c r="P50" s="28"/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1600</v>
      </c>
      <c r="E51" s="25"/>
      <c r="F51" s="3"/>
      <c r="G51" s="28">
        <v>200</v>
      </c>
      <c r="H51" s="3"/>
      <c r="I51" s="3"/>
      <c r="J51" s="28">
        <v>160</v>
      </c>
      <c r="K51" s="3"/>
      <c r="L51" s="93"/>
      <c r="M51" s="28">
        <v>170</v>
      </c>
      <c r="N51" s="93"/>
      <c r="O51" s="93"/>
      <c r="P51" s="28">
        <v>130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816.24900000000002</v>
      </c>
      <c r="E52" s="25"/>
      <c r="F52" s="3"/>
      <c r="G52" s="28">
        <v>251.2</v>
      </c>
      <c r="H52" s="3"/>
      <c r="I52" s="3"/>
      <c r="J52" s="28">
        <v>560.1</v>
      </c>
      <c r="K52" s="3"/>
      <c r="L52" s="93"/>
      <c r="M52" s="28">
        <v>753.3</v>
      </c>
      <c r="N52" s="93"/>
      <c r="O52" s="93"/>
      <c r="P52" s="28">
        <v>919.6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v>191.9</v>
      </c>
      <c r="E53" s="25"/>
      <c r="F53" s="3"/>
      <c r="G53" s="28">
        <v>187.8</v>
      </c>
      <c r="H53" s="3"/>
      <c r="I53" s="3"/>
      <c r="J53" s="28">
        <v>142.80000000000001</v>
      </c>
      <c r="K53" s="3"/>
      <c r="L53" s="93"/>
      <c r="M53" s="28">
        <v>88</v>
      </c>
      <c r="N53" s="93"/>
      <c r="O53" s="93"/>
      <c r="P53" s="28">
        <v>83</v>
      </c>
      <c r="Q53" s="3"/>
      <c r="R53" s="3"/>
      <c r="S53" s="3"/>
    </row>
    <row r="54" spans="1:19" x14ac:dyDescent="0.3">
      <c r="A54" s="4"/>
      <c r="B54" s="23"/>
      <c r="C54" s="85" t="s">
        <v>75</v>
      </c>
      <c r="D54" s="28">
        <v>665</v>
      </c>
      <c r="E54" s="25"/>
      <c r="F54" s="3"/>
      <c r="G54" s="28">
        <v>564</v>
      </c>
      <c r="H54" s="3"/>
      <c r="I54" s="3"/>
      <c r="J54" s="28">
        <v>802.9</v>
      </c>
      <c r="K54" s="3"/>
      <c r="L54" s="93"/>
      <c r="M54" s="28">
        <v>1080</v>
      </c>
      <c r="N54" s="93"/>
      <c r="O54" s="93"/>
      <c r="P54" s="28">
        <v>1205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6" t="s">
        <v>64</v>
      </c>
      <c r="D56" s="57" t="s">
        <v>81</v>
      </c>
      <c r="E56" s="25"/>
      <c r="F56" s="26"/>
      <c r="G56" s="57" t="s">
        <v>77</v>
      </c>
      <c r="H56" s="25"/>
      <c r="I56" s="26"/>
      <c r="J56" s="57" t="s">
        <v>80</v>
      </c>
      <c r="K56" s="26"/>
      <c r="L56" s="3"/>
      <c r="M56" s="57" t="s">
        <v>79</v>
      </c>
      <c r="N56" s="47"/>
      <c r="O56" s="47"/>
      <c r="P56" s="57" t="s">
        <v>78</v>
      </c>
      <c r="Q56" s="3"/>
      <c r="R56" s="3"/>
      <c r="S56" s="3"/>
    </row>
    <row r="57" spans="1:19" x14ac:dyDescent="0.3">
      <c r="A57" s="4"/>
      <c r="B57" s="23"/>
      <c r="C57" s="27"/>
      <c r="D57" s="44">
        <v>83</v>
      </c>
      <c r="E57" s="25"/>
      <c r="F57" s="26"/>
      <c r="G57" s="44">
        <v>83</v>
      </c>
      <c r="H57" s="25"/>
      <c r="I57" s="26"/>
      <c r="J57" s="44">
        <v>84</v>
      </c>
      <c r="K57" s="26"/>
      <c r="L57" s="3"/>
      <c r="M57" s="44">
        <v>84</v>
      </c>
      <c r="N57" s="3"/>
      <c r="O57" s="3"/>
      <c r="P57" s="44">
        <v>84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9" t="s">
        <v>87</v>
      </c>
      <c r="C59" s="58"/>
      <c r="D59" s="159"/>
      <c r="E59" s="159"/>
      <c r="F59" s="159"/>
      <c r="G59" s="159"/>
      <c r="H59" s="159"/>
      <c r="I59" s="159"/>
      <c r="J59" s="159"/>
      <c r="K59" s="159"/>
      <c r="L59" s="94"/>
      <c r="M59" s="94"/>
      <c r="N59" s="94"/>
      <c r="O59" s="94"/>
      <c r="P59" s="94"/>
      <c r="Q59" s="94"/>
      <c r="R59" s="95"/>
      <c r="S59" s="3"/>
    </row>
    <row r="60" spans="1:19" x14ac:dyDescent="0.3">
      <c r="A60" s="4"/>
      <c r="B60" s="73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3"/>
    </row>
    <row r="61" spans="1:19" x14ac:dyDescent="0.3">
      <c r="A61" s="4"/>
      <c r="B61" s="157"/>
      <c r="C61" s="158"/>
      <c r="D61" s="158"/>
      <c r="E61" s="158"/>
      <c r="F61" s="158"/>
      <c r="G61" s="158"/>
      <c r="H61" s="158"/>
      <c r="I61" s="158"/>
      <c r="J61" s="158"/>
      <c r="K61" s="158"/>
      <c r="L61" s="74"/>
      <c r="M61" s="74"/>
      <c r="N61" s="74"/>
      <c r="O61" s="74"/>
      <c r="P61" s="74"/>
      <c r="Q61" s="74"/>
      <c r="R61" s="75"/>
      <c r="S61" s="3"/>
    </row>
    <row r="62" spans="1:19" x14ac:dyDescent="0.3">
      <c r="A62" s="4"/>
      <c r="B62" s="157"/>
      <c r="C62" s="158"/>
      <c r="D62" s="158"/>
      <c r="E62" s="158"/>
      <c r="F62" s="158"/>
      <c r="G62" s="158"/>
      <c r="H62" s="158"/>
      <c r="I62" s="158"/>
      <c r="J62" s="158"/>
      <c r="K62" s="158"/>
      <c r="L62" s="74"/>
      <c r="M62" s="74"/>
      <c r="N62" s="74"/>
      <c r="O62" s="74"/>
      <c r="P62" s="74"/>
      <c r="Q62" s="74"/>
      <c r="R62" s="75"/>
      <c r="S62" s="3"/>
    </row>
    <row r="63" spans="1:19" x14ac:dyDescent="0.3">
      <c r="A63" s="4"/>
      <c r="B63" s="157"/>
      <c r="C63" s="158"/>
      <c r="D63" s="158"/>
      <c r="E63" s="158"/>
      <c r="F63" s="158"/>
      <c r="G63" s="158"/>
      <c r="H63" s="158"/>
      <c r="I63" s="158"/>
      <c r="J63" s="158"/>
      <c r="K63" s="158"/>
      <c r="L63" s="74"/>
      <c r="M63" s="74"/>
      <c r="N63" s="74"/>
      <c r="O63" s="74"/>
      <c r="P63" s="74"/>
      <c r="Q63" s="74"/>
      <c r="R63" s="75"/>
      <c r="S63" s="3"/>
    </row>
    <row r="64" spans="1:19" x14ac:dyDescent="0.3">
      <c r="A64" s="4"/>
      <c r="B64" s="157"/>
      <c r="C64" s="158"/>
      <c r="D64" s="158"/>
      <c r="E64" s="158"/>
      <c r="F64" s="158"/>
      <c r="G64" s="158"/>
      <c r="H64" s="158"/>
      <c r="I64" s="158"/>
      <c r="J64" s="158"/>
      <c r="K64" s="158"/>
      <c r="L64" s="74"/>
      <c r="M64" s="74"/>
      <c r="N64" s="74"/>
      <c r="O64" s="74"/>
      <c r="P64" s="74"/>
      <c r="Q64" s="74"/>
      <c r="R64" s="75"/>
      <c r="S64" s="3"/>
    </row>
    <row r="65" spans="1:19" x14ac:dyDescent="0.3">
      <c r="A65" s="4"/>
      <c r="B65" s="76"/>
      <c r="C65" s="49"/>
      <c r="D65" s="99"/>
      <c r="E65" s="99"/>
      <c r="F65" s="99"/>
      <c r="G65" s="99"/>
      <c r="H65" s="99"/>
      <c r="I65" s="99"/>
      <c r="J65" s="99"/>
      <c r="K65" s="99"/>
      <c r="L65" s="74"/>
      <c r="M65" s="74"/>
      <c r="N65" s="74"/>
      <c r="O65" s="74"/>
      <c r="P65" s="74"/>
      <c r="Q65" s="74"/>
      <c r="R65" s="75"/>
      <c r="S65" s="3"/>
    </row>
    <row r="66" spans="1:19" x14ac:dyDescent="0.3">
      <c r="A66" s="4"/>
      <c r="B66" s="92"/>
      <c r="C66" s="91"/>
      <c r="D66" s="99"/>
      <c r="E66" s="99"/>
      <c r="F66" s="99"/>
      <c r="G66" s="99"/>
      <c r="H66" s="99"/>
      <c r="I66" s="99"/>
      <c r="J66" s="99"/>
      <c r="K66" s="99"/>
      <c r="L66" s="74"/>
      <c r="M66" s="74"/>
      <c r="N66" s="74"/>
      <c r="O66" s="74"/>
      <c r="P66" s="74"/>
      <c r="Q66" s="74"/>
      <c r="R66" s="75"/>
      <c r="S66" s="3"/>
    </row>
    <row r="67" spans="1:19" x14ac:dyDescent="0.3">
      <c r="A67" s="4"/>
      <c r="B67" s="76"/>
      <c r="C67" s="77"/>
      <c r="D67" s="99"/>
      <c r="E67" s="99"/>
      <c r="F67" s="99"/>
      <c r="G67" s="99"/>
      <c r="H67" s="99"/>
      <c r="I67" s="99"/>
      <c r="J67" s="99"/>
      <c r="K67" s="99"/>
      <c r="L67" s="74"/>
      <c r="M67" s="74"/>
      <c r="N67" s="74"/>
      <c r="O67" s="74"/>
      <c r="P67" s="74"/>
      <c r="Q67" s="74"/>
      <c r="R67" s="75"/>
      <c r="S67" s="3"/>
    </row>
    <row r="68" spans="1:19" x14ac:dyDescent="0.3">
      <c r="A68" s="4"/>
      <c r="B68" s="76"/>
      <c r="C68" s="77"/>
      <c r="D68" s="99"/>
      <c r="E68" s="99"/>
      <c r="F68" s="99"/>
      <c r="G68" s="99"/>
      <c r="H68" s="99"/>
      <c r="I68" s="99"/>
      <c r="J68" s="99"/>
      <c r="K68" s="99"/>
      <c r="L68" s="74"/>
      <c r="M68" s="74"/>
      <c r="N68" s="74"/>
      <c r="O68" s="74"/>
      <c r="P68" s="74"/>
      <c r="Q68" s="74"/>
      <c r="R68" s="75"/>
      <c r="S68" s="3"/>
    </row>
    <row r="69" spans="1:19" x14ac:dyDescent="0.3">
      <c r="A69" s="4"/>
      <c r="B69" s="86"/>
      <c r="C69" s="87"/>
      <c r="D69" s="101"/>
      <c r="E69" s="101"/>
      <c r="F69" s="101"/>
      <c r="G69" s="101"/>
      <c r="H69" s="101"/>
      <c r="I69" s="101"/>
      <c r="J69" s="101"/>
      <c r="K69" s="101"/>
      <c r="L69" s="96"/>
      <c r="M69" s="96"/>
      <c r="N69" s="96"/>
      <c r="O69" s="96"/>
      <c r="P69" s="96"/>
      <c r="Q69" s="96"/>
      <c r="R69" s="97"/>
      <c r="S69" s="3"/>
    </row>
    <row r="70" spans="1:19" x14ac:dyDescent="0.3">
      <c r="A70" s="45"/>
      <c r="B70" s="89"/>
      <c r="C70" s="88"/>
      <c r="D70" s="90"/>
      <c r="E70" s="90"/>
      <c r="F70" s="90"/>
      <c r="G70" s="90"/>
      <c r="H70" s="90"/>
      <c r="I70" s="90"/>
      <c r="J70" s="90"/>
      <c r="K70" s="90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2">
        <v>44074</v>
      </c>
      <c r="D72" s="99" t="s">
        <v>94</v>
      </c>
      <c r="E72" s="29"/>
      <c r="F72" s="29" t="s">
        <v>65</v>
      </c>
      <c r="G72" s="100" t="s">
        <v>95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5"/>
      <c r="B77" s="89"/>
      <c r="C77" s="88"/>
      <c r="D77" s="90"/>
      <c r="E77" s="90"/>
      <c r="F77" s="90"/>
      <c r="G77" s="90"/>
      <c r="H77" s="90"/>
      <c r="I77" s="90"/>
      <c r="J77" s="90"/>
      <c r="K77" s="90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B63:K63"/>
    <mergeCell ref="B64:K64"/>
    <mergeCell ref="B62:K62"/>
    <mergeCell ref="D59:K59"/>
    <mergeCell ref="B61:K61"/>
    <mergeCell ref="B26:B27"/>
    <mergeCell ref="G26:G27"/>
    <mergeCell ref="H26:H27"/>
    <mergeCell ref="I26:I27"/>
    <mergeCell ref="L13:L14"/>
    <mergeCell ref="J25:L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2020-10-02T07:54:38Z</cp:lastPrinted>
  <dcterms:created xsi:type="dcterms:W3CDTF">2017-02-23T12:10:09Z</dcterms:created>
  <dcterms:modified xsi:type="dcterms:W3CDTF">2020-12-30T20:14:16Z</dcterms:modified>
</cp:coreProperties>
</file>