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1-2022 - PO\"/>
    </mc:Choice>
  </mc:AlternateContent>
  <bookViews>
    <workbookView xWindow="0" yWindow="0" windowWidth="28800" windowHeight="12135"/>
  </bookViews>
  <sheets>
    <sheet name="SVR 2021-2022" sheetId="1" r:id="rId1"/>
  </sheets>
  <externalReferences>
    <externalReference r:id="rId2"/>
  </externalReferences>
  <definedNames>
    <definedName name="_xlnm.Print_Area" localSheetId="0">'SVR 2021-2022'!$A$1:$S$77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6" i="1"/>
  <c r="D8" i="1"/>
  <c r="D24" i="1"/>
  <c r="D40" i="1" s="1"/>
  <c r="E24" i="1"/>
  <c r="E40" i="1" s="1"/>
  <c r="F24" i="1"/>
  <c r="G24" i="1"/>
  <c r="H24" i="1"/>
  <c r="H40" i="1" s="1"/>
  <c r="I24" i="1"/>
  <c r="I40" i="1" s="1"/>
  <c r="I41" i="1" s="1"/>
  <c r="J24" i="1"/>
  <c r="K24" i="1"/>
  <c r="L24" i="1"/>
  <c r="L40" i="1" s="1"/>
  <c r="L41" i="1" s="1"/>
  <c r="M24" i="1"/>
  <c r="M40" i="1" s="1"/>
  <c r="N24" i="1"/>
  <c r="O24" i="1"/>
  <c r="P24" i="1"/>
  <c r="P40" i="1" s="1"/>
  <c r="Q24" i="1"/>
  <c r="Q40" i="1" s="1"/>
  <c r="R24" i="1"/>
  <c r="D39" i="1"/>
  <c r="E39" i="1"/>
  <c r="F39" i="1"/>
  <c r="F40" i="1" s="1"/>
  <c r="F41" i="1" s="1"/>
  <c r="G39" i="1"/>
  <c r="H39" i="1"/>
  <c r="I39" i="1"/>
  <c r="J39" i="1"/>
  <c r="J40" i="1" s="1"/>
  <c r="K39" i="1"/>
  <c r="L39" i="1"/>
  <c r="M39" i="1"/>
  <c r="N39" i="1"/>
  <c r="N40" i="1" s="1"/>
  <c r="O39" i="1"/>
  <c r="P39" i="1"/>
  <c r="Q39" i="1"/>
  <c r="R39" i="1"/>
  <c r="R40" i="1" s="1"/>
  <c r="R41" i="1" s="1"/>
  <c r="G40" i="1"/>
  <c r="K40" i="1"/>
  <c r="O40" i="1"/>
  <c r="O41" i="1" s="1"/>
  <c r="D51" i="1"/>
  <c r="D50" i="1" s="1"/>
  <c r="M51" i="1"/>
  <c r="P51" i="1"/>
  <c r="D52" i="1"/>
  <c r="G52" i="1"/>
  <c r="G50" i="1" s="1"/>
  <c r="J52" i="1"/>
  <c r="J50" i="1" s="1"/>
  <c r="M52" i="1"/>
  <c r="P52" i="1" s="1"/>
  <c r="D53" i="1"/>
  <c r="G53" i="1"/>
  <c r="M53" i="1"/>
  <c r="P53" i="1" s="1"/>
  <c r="D54" i="1"/>
  <c r="G54" i="1"/>
  <c r="J54" i="1"/>
  <c r="M54" i="1" s="1"/>
  <c r="P54" i="1" s="1"/>
  <c r="D57" i="1"/>
  <c r="G57" i="1"/>
  <c r="M57" i="1"/>
  <c r="P57" i="1"/>
  <c r="P50" i="1" l="1"/>
  <c r="M50" i="1"/>
</calcChain>
</file>

<file path=xl/sharedStrings.xml><?xml version="1.0" encoding="utf-8"?>
<sst xmlns="http://schemas.openxmlformats.org/spreadsheetml/2006/main" count="149" uniqueCount="95">
  <si>
    <t>Podpis:</t>
  </si>
  <si>
    <t>Ing. Zbyněk Koblížek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</si>
  <si>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</si>
  <si>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</si>
  <si>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</si>
  <si>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</si>
  <si>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</si>
  <si>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</si>
  <si>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</si>
  <si>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</si>
  <si>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</si>
  <si>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</si>
  <si>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</si>
  <si>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</si>
  <si>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</si>
  <si>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</si>
  <si>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</si>
  <si>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</si>
  <si>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</si>
  <si>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</si>
  <si>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</si>
  <si>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</si>
  <si>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</si>
  <si>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</si>
  <si>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</si>
  <si>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</si>
  <si>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</si>
  <si>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</si>
  <si>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</si>
  <si>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</si>
  <si>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</si>
  <si>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</si>
  <si>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</si>
  <si>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</si>
  <si>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</si>
  <si>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</si>
  <si>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</si>
  <si>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</si>
  <si>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</si>
  <si>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</si>
  <si>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</si>
  <si>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</si>
  <si>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</si>
  <si>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</si>
  <si>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</si>
  <si>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</si>
  <si>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</si>
  <si>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</si>
  <si>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</si>
  <si>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</si>
  <si>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</si>
  <si>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</si>
  <si>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</si>
  <si>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</si>
  <si>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</si>
  <si>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</si>
  <si>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</si>
  <si>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</si>
  <si>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</si>
  <si>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</si>
  <si>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</si>
  <si>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</si>
  <si>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</si>
  <si>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</si>
  <si>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</si>
  <si>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</si>
  <si>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</si>
  <si>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</si>
  <si>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</si>
  <si>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</si>
  <si>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</si>
  <si>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</si>
  <si>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</si>
  <si>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</si>
  <si>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</si>
  <si>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</si>
  <si>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</si>
  <si>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</si>
  <si>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</si>
  <si>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</si>
  <si>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</si>
  <si>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</si>
  <si>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</si>
  <si>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</si>
  <si>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</si>
  <si>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</si>
  <si>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2022</t>
  </si>
  <si>
    <t>Výhled rozpočtu 2021</t>
  </si>
  <si>
    <t>Požadavek na rozpočet 2020</t>
  </si>
  <si>
    <t>Plán 2019</t>
  </si>
  <si>
    <t>Skutečnost 2018</t>
  </si>
  <si>
    <t>Sídlo:</t>
  </si>
  <si>
    <t>IČO:</t>
  </si>
  <si>
    <t>Název organizace:</t>
  </si>
  <si>
    <t>Střednědobý výhled hospodaření příspěvkové organizace na období let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</si>
</sst>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8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horizontal="left" vertical="center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0" fontId="1" fillId="4" borderId="17" xfId="0" applyFont="1" applyFill="1" applyBorder="1" applyAlignment="1" applyProtection="1">
      <alignment horizontal="left" vertical="center"/>
    </xf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165" fontId="8" fillId="7" borderId="15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12" xfId="0" applyNumberFormat="1" applyFont="1" applyFill="1" applyBorder="1" applyProtection="1"/>
    <xf numFmtId="164" fontId="1" fillId="9" borderId="10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</xf>
    <xf numFmtId="164" fontId="0" fillId="0" borderId="9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9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Fill="1" applyBorder="1" applyAlignment="1" applyProtection="1">
      <alignment horizontal="right"/>
    </xf>
    <xf numFmtId="164" fontId="0" fillId="0" borderId="39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0" fontId="0" fillId="0" borderId="41" xfId="0" applyBorder="1" applyProtection="1"/>
    <xf numFmtId="0" fontId="0" fillId="0" borderId="42" xfId="0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wrapText="1"/>
    </xf>
    <xf numFmtId="0" fontId="11" fillId="0" borderId="47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47" xfId="0" applyNumberFormat="1" applyFon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wrapText="1"/>
    </xf>
    <xf numFmtId="164" fontId="5" fillId="9" borderId="47" xfId="0" applyNumberFormat="1" applyFont="1" applyFill="1" applyBorder="1" applyAlignment="1" applyProtection="1">
      <alignment horizontal="center"/>
    </xf>
    <xf numFmtId="164" fontId="5" fillId="9" borderId="49" xfId="0" applyNumberFormat="1" applyFont="1" applyFill="1" applyBorder="1" applyAlignment="1" applyProtection="1">
      <alignment horizontal="center"/>
    </xf>
    <xf numFmtId="164" fontId="5" fillId="9" borderId="15" xfId="0" applyNumberFormat="1" applyFont="1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7" xfId="0" applyNumberFormat="1" applyFont="1" applyFill="1" applyBorder="1" applyAlignment="1" applyProtection="1">
      <alignment horizontal="right"/>
    </xf>
    <xf numFmtId="164" fontId="1" fillId="11" borderId="27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9" xfId="0" applyFont="1" applyFill="1" applyBorder="1" applyProtection="1"/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52" xfId="0" applyBorder="1" applyAlignment="1" applyProtection="1">
      <alignment horizontal="left" indent="5"/>
    </xf>
    <xf numFmtId="0" fontId="0" fillId="0" borderId="53" xfId="0" applyFill="1" applyBorder="1" applyAlignment="1" applyProtection="1">
      <alignment horizontal="center"/>
    </xf>
    <xf numFmtId="164" fontId="0" fillId="0" borderId="54" xfId="0" applyNumberFormat="1" applyFont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5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4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41" xfId="0" applyFill="1" applyBorder="1" applyProtection="1"/>
    <xf numFmtId="0" fontId="1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47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0" fontId="1" fillId="11" borderId="57" xfId="0" applyFont="1" applyFill="1" applyBorder="1" applyAlignment="1" applyProtection="1">
      <alignment horizontal="center" vertical="center" wrapText="1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8" xfId="0" applyFont="1" applyFill="1" applyBorder="1" applyAlignment="1" applyProtection="1">
      <alignment horizontal="center" vertical="center" wrapText="1"/>
    </xf>
    <xf numFmtId="0" fontId="1" fillId="13" borderId="49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6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vertical="center"/>
    </xf>
    <xf numFmtId="0" fontId="1" fillId="0" borderId="50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0" borderId="0" xfId="0" applyNumberFormat="1" applyFont="1" applyFill="1" applyAlignment="1" applyProtection="1">
      <alignment horizontal="left"/>
      <protection locked="0"/>
    </xf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49" fontId="13" fillId="0" borderId="0" xfId="0" applyNumberFormat="1" applyFont="1" applyFill="1" applyAlignment="1" applyProtection="1">
      <alignment horizontal="left"/>
      <protection locked="0"/>
    </xf>
    <xf numFmtId="0" fontId="14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o6\AppData\Local\Microsoft\Windows\Temporary%20Internet%20Files\Content.Outlook\H63DBKB0\NR%202020%20+%20SVR%202021-22%20-%20TSmCh%20%20-%20o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</sheetNames>
    <sheetDataSet>
      <sheetData sheetId="0">
        <row r="4">
          <cell r="D4" t="str">
            <v>Technické služby města Chomutova, příspěvková organizace</v>
          </cell>
        </row>
        <row r="6">
          <cell r="D6">
            <v>79065</v>
          </cell>
        </row>
        <row r="8">
          <cell r="D8" t="str">
            <v>náměstí 1. máje 89, 430 01 Chomutov</v>
          </cell>
        </row>
        <row r="51">
          <cell r="G51">
            <v>0</v>
          </cell>
        </row>
        <row r="52">
          <cell r="G52">
            <v>4307846</v>
          </cell>
          <cell r="M52">
            <v>989431.98000000045</v>
          </cell>
          <cell r="Y52">
            <v>8209437</v>
          </cell>
        </row>
        <row r="53">
          <cell r="G53">
            <v>0</v>
          </cell>
          <cell r="M53">
            <v>0</v>
          </cell>
        </row>
        <row r="54">
          <cell r="G54">
            <v>157290</v>
          </cell>
          <cell r="M54">
            <v>68301.990800000029</v>
          </cell>
          <cell r="Y54">
            <v>182014.39995299978</v>
          </cell>
        </row>
        <row r="57">
          <cell r="E57">
            <v>189</v>
          </cell>
          <cell r="J57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00B050"/>
    <pageSetUpPr fitToPage="1"/>
  </sheetPr>
  <dimension ref="A1:S264"/>
  <sheetViews>
    <sheetView showGridLines="0" tabSelected="1" topLeftCell="A7" zoomScale="80" zoomScaleNormal="80" zoomScaleSheetLayoutView="80" workbookViewId="0">
      <selection activeCell="D51" sqref="D5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5" width="16.28515625" customWidth="1"/>
    <col min="6" max="6" width="14.28515625" customWidth="1"/>
    <col min="7" max="7" width="21.28515625" style="2" customWidth="1"/>
    <col min="8" max="8" width="18.140625" customWidth="1"/>
    <col min="9" max="9" width="18.42578125" customWidth="1"/>
    <col min="10" max="10" width="20.85546875" customWidth="1"/>
    <col min="11" max="11" width="16.42578125" customWidth="1"/>
    <col min="12" max="12" width="14.28515625" customWidth="1"/>
    <col min="13" max="13" width="21.140625" customWidth="1"/>
    <col min="14" max="14" width="16.140625" customWidth="1"/>
    <col min="15" max="15" width="14.28515625" customWidth="1"/>
    <col min="16" max="16" width="21.42578125" customWidth="1"/>
    <col min="17" max="17" width="16.28515625" customWidth="1"/>
    <col min="18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82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87" t="s">
        <v>94</v>
      </c>
      <c r="C2" s="9"/>
      <c r="D2" s="9"/>
      <c r="E2" s="9"/>
      <c r="F2" s="9"/>
      <c r="G2" s="182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82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93</v>
      </c>
      <c r="C4" s="9"/>
      <c r="D4" s="186" t="str">
        <f>'[1]NR 2020'!D4:U4</f>
        <v>Technické služby města Chomutova, příspěvková organizace</v>
      </c>
      <c r="E4" s="186"/>
      <c r="F4" s="186"/>
      <c r="G4" s="186"/>
      <c r="H4" s="186"/>
      <c r="I4" s="186"/>
      <c r="J4" s="186"/>
      <c r="K4" s="18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84"/>
      <c r="E5" s="184"/>
      <c r="F5" s="184"/>
      <c r="G5" s="184"/>
      <c r="H5" s="184"/>
      <c r="I5" s="184"/>
      <c r="J5" s="184"/>
      <c r="K5" s="184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92</v>
      </c>
      <c r="C6" s="9"/>
      <c r="D6" s="185">
        <f>'[1]NR 2020'!D6</f>
        <v>79065</v>
      </c>
      <c r="E6" s="184"/>
      <c r="F6" s="184"/>
      <c r="G6" s="184"/>
      <c r="H6" s="184"/>
      <c r="I6" s="184"/>
      <c r="J6" s="184"/>
      <c r="K6" s="184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84"/>
      <c r="E7" s="184"/>
      <c r="F7" s="184"/>
      <c r="G7" s="184"/>
      <c r="H7" s="184"/>
      <c r="I7" s="184"/>
      <c r="J7" s="184"/>
      <c r="K7" s="184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91</v>
      </c>
      <c r="C8" s="9"/>
      <c r="D8" s="183" t="str">
        <f>'[1]NR 2020'!D8:U8</f>
        <v>náměstí 1. máje 89, 430 01 Chomutov</v>
      </c>
      <c r="E8" s="183"/>
      <c r="F8" s="183"/>
      <c r="G8" s="183"/>
      <c r="H8" s="183"/>
      <c r="I8" s="183"/>
      <c r="J8" s="183"/>
      <c r="K8" s="183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82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81" t="s">
        <v>58</v>
      </c>
      <c r="C10" s="180" t="s">
        <v>57</v>
      </c>
      <c r="D10" s="176" t="s">
        <v>90</v>
      </c>
      <c r="E10" s="176"/>
      <c r="F10" s="175"/>
      <c r="G10" s="176" t="s">
        <v>89</v>
      </c>
      <c r="H10" s="176"/>
      <c r="I10" s="179"/>
      <c r="J10" s="178" t="s">
        <v>88</v>
      </c>
      <c r="K10" s="176"/>
      <c r="L10" s="175"/>
      <c r="M10" s="177" t="s">
        <v>87</v>
      </c>
      <c r="N10" s="176"/>
      <c r="O10" s="175"/>
      <c r="P10" s="176" t="s">
        <v>86</v>
      </c>
      <c r="Q10" s="176"/>
      <c r="R10" s="175"/>
      <c r="S10" s="3"/>
    </row>
    <row r="11" spans="1:19" ht="30.75" customHeight="1" thickBot="1" x14ac:dyDescent="0.3">
      <c r="A11" s="9"/>
      <c r="B11" s="174"/>
      <c r="C11" s="173"/>
      <c r="D11" s="170" t="s">
        <v>85</v>
      </c>
      <c r="E11" s="169" t="s">
        <v>84</v>
      </c>
      <c r="F11" s="169" t="s">
        <v>83</v>
      </c>
      <c r="G11" s="170" t="s">
        <v>85</v>
      </c>
      <c r="H11" s="169" t="s">
        <v>84</v>
      </c>
      <c r="I11" s="172" t="s">
        <v>83</v>
      </c>
      <c r="J11" s="172" t="s">
        <v>85</v>
      </c>
      <c r="K11" s="169" t="s">
        <v>84</v>
      </c>
      <c r="L11" s="169" t="s">
        <v>83</v>
      </c>
      <c r="M11" s="171" t="s">
        <v>85</v>
      </c>
      <c r="N11" s="169" t="s">
        <v>84</v>
      </c>
      <c r="O11" s="169" t="s">
        <v>83</v>
      </c>
      <c r="P11" s="170" t="s">
        <v>85</v>
      </c>
      <c r="Q11" s="169" t="s">
        <v>84</v>
      </c>
      <c r="R11" s="169" t="s">
        <v>83</v>
      </c>
      <c r="S11" s="3"/>
    </row>
    <row r="12" spans="1:19" ht="15.75" customHeight="1" thickBot="1" x14ac:dyDescent="0.3">
      <c r="A12" s="9"/>
      <c r="B12" s="168"/>
      <c r="C12" s="167" t="s">
        <v>80</v>
      </c>
      <c r="D12" s="165"/>
      <c r="E12" s="165"/>
      <c r="F12" s="164"/>
      <c r="G12" s="165"/>
      <c r="H12" s="165"/>
      <c r="I12" s="165"/>
      <c r="J12" s="166"/>
      <c r="K12" s="165"/>
      <c r="L12" s="164"/>
      <c r="M12" s="165"/>
      <c r="N12" s="165"/>
      <c r="O12" s="164"/>
      <c r="P12" s="165"/>
      <c r="Q12" s="165"/>
      <c r="R12" s="164"/>
      <c r="S12" s="3"/>
    </row>
    <row r="13" spans="1:19" ht="15.75" customHeight="1" x14ac:dyDescent="0.25">
      <c r="A13" s="9"/>
      <c r="B13" s="125" t="s">
        <v>58</v>
      </c>
      <c r="C13" s="124" t="s">
        <v>57</v>
      </c>
      <c r="D13" s="162" t="s">
        <v>82</v>
      </c>
      <c r="E13" s="159" t="s">
        <v>81</v>
      </c>
      <c r="F13" s="158" t="s">
        <v>80</v>
      </c>
      <c r="G13" s="160" t="s">
        <v>82</v>
      </c>
      <c r="H13" s="159" t="s">
        <v>81</v>
      </c>
      <c r="I13" s="163" t="s">
        <v>80</v>
      </c>
      <c r="J13" s="162" t="s">
        <v>82</v>
      </c>
      <c r="K13" s="159" t="s">
        <v>81</v>
      </c>
      <c r="L13" s="158" t="s">
        <v>80</v>
      </c>
      <c r="M13" s="161" t="s">
        <v>82</v>
      </c>
      <c r="N13" s="159" t="s">
        <v>81</v>
      </c>
      <c r="O13" s="158" t="s">
        <v>80</v>
      </c>
      <c r="P13" s="160" t="s">
        <v>82</v>
      </c>
      <c r="Q13" s="159" t="s">
        <v>81</v>
      </c>
      <c r="R13" s="158" t="s">
        <v>80</v>
      </c>
      <c r="S13" s="3"/>
    </row>
    <row r="14" spans="1:19" ht="15.75" thickBot="1" x14ac:dyDescent="0.3">
      <c r="A14" s="9"/>
      <c r="B14" s="117"/>
      <c r="C14" s="116"/>
      <c r="D14" s="156"/>
      <c r="E14" s="153"/>
      <c r="F14" s="152"/>
      <c r="G14" s="154"/>
      <c r="H14" s="153"/>
      <c r="I14" s="157"/>
      <c r="J14" s="156"/>
      <c r="K14" s="153"/>
      <c r="L14" s="152"/>
      <c r="M14" s="155"/>
      <c r="N14" s="153"/>
      <c r="O14" s="152"/>
      <c r="P14" s="154"/>
      <c r="Q14" s="153"/>
      <c r="R14" s="152"/>
      <c r="S14" s="3"/>
    </row>
    <row r="15" spans="1:19" x14ac:dyDescent="0.25">
      <c r="A15" s="9"/>
      <c r="B15" s="109" t="s">
        <v>79</v>
      </c>
      <c r="C15" s="151" t="s">
        <v>78</v>
      </c>
      <c r="D15" s="90">
        <v>14419887.290000001</v>
      </c>
      <c r="E15" s="89">
        <v>14441048.589999998</v>
      </c>
      <c r="F15" s="93">
        <v>28860935.879999999</v>
      </c>
      <c r="G15" s="90">
        <v>15250000</v>
      </c>
      <c r="H15" s="89">
        <v>14487000</v>
      </c>
      <c r="I15" s="95">
        <v>29737000</v>
      </c>
      <c r="J15" s="107">
        <v>16230000</v>
      </c>
      <c r="K15" s="106">
        <v>15050000</v>
      </c>
      <c r="L15" s="105">
        <v>31280000</v>
      </c>
      <c r="M15" s="150">
        <v>16554600</v>
      </c>
      <c r="N15" s="89">
        <v>15351000</v>
      </c>
      <c r="O15" s="93">
        <v>31905600</v>
      </c>
      <c r="P15" s="90">
        <v>16885692</v>
      </c>
      <c r="Q15" s="89">
        <v>15658020</v>
      </c>
      <c r="R15" s="93">
        <v>32543712</v>
      </c>
      <c r="S15" s="3"/>
    </row>
    <row r="16" spans="1:19" x14ac:dyDescent="0.25">
      <c r="A16" s="9"/>
      <c r="B16" s="97" t="s">
        <v>77</v>
      </c>
      <c r="C16" s="149" t="s">
        <v>76</v>
      </c>
      <c r="D16" s="90">
        <v>120461000</v>
      </c>
      <c r="E16" s="102">
        <v>0</v>
      </c>
      <c r="F16" s="93">
        <v>120461000</v>
      </c>
      <c r="G16" s="90">
        <v>128860500</v>
      </c>
      <c r="H16" s="102">
        <v>0</v>
      </c>
      <c r="I16" s="95">
        <v>128860500</v>
      </c>
      <c r="J16" s="87">
        <v>127400000</v>
      </c>
      <c r="K16" s="86">
        <v>0</v>
      </c>
      <c r="L16" s="85">
        <v>127400000</v>
      </c>
      <c r="M16" s="143">
        <v>129948000</v>
      </c>
      <c r="N16" s="102">
        <v>0</v>
      </c>
      <c r="O16" s="93">
        <v>129948000</v>
      </c>
      <c r="P16" s="142">
        <v>132546960</v>
      </c>
      <c r="Q16" s="102">
        <v>0</v>
      </c>
      <c r="R16" s="93">
        <v>132546960</v>
      </c>
      <c r="S16" s="3"/>
    </row>
    <row r="17" spans="1:19" x14ac:dyDescent="0.25">
      <c r="A17" s="9"/>
      <c r="B17" s="97" t="s">
        <v>75</v>
      </c>
      <c r="C17" s="148" t="s">
        <v>74</v>
      </c>
      <c r="D17" s="90">
        <v>0</v>
      </c>
      <c r="E17" s="102">
        <v>0</v>
      </c>
      <c r="F17" s="93">
        <v>0</v>
      </c>
      <c r="G17" s="90">
        <v>0</v>
      </c>
      <c r="H17" s="102">
        <v>0</v>
      </c>
      <c r="I17" s="95">
        <v>0</v>
      </c>
      <c r="J17" s="87">
        <v>0</v>
      </c>
      <c r="K17" s="86">
        <v>0</v>
      </c>
      <c r="L17" s="85">
        <v>0</v>
      </c>
      <c r="M17" s="143">
        <v>0</v>
      </c>
      <c r="N17" s="147">
        <v>0</v>
      </c>
      <c r="O17" s="93">
        <v>0</v>
      </c>
      <c r="P17" s="142">
        <v>0</v>
      </c>
      <c r="Q17" s="147">
        <v>0</v>
      </c>
      <c r="R17" s="93">
        <v>0</v>
      </c>
      <c r="S17" s="3"/>
    </row>
    <row r="18" spans="1:19" x14ac:dyDescent="0.25">
      <c r="A18" s="9"/>
      <c r="B18" s="97" t="s">
        <v>73</v>
      </c>
      <c r="C18" s="146" t="s">
        <v>72</v>
      </c>
      <c r="D18" s="90">
        <v>988254</v>
      </c>
      <c r="E18" s="89">
        <v>0</v>
      </c>
      <c r="F18" s="93">
        <v>988254</v>
      </c>
      <c r="G18" s="90">
        <v>1510000</v>
      </c>
      <c r="H18" s="89">
        <v>0</v>
      </c>
      <c r="I18" s="95">
        <v>1510000</v>
      </c>
      <c r="J18" s="87">
        <v>1261073</v>
      </c>
      <c r="K18" s="86">
        <v>0</v>
      </c>
      <c r="L18" s="85">
        <v>1261073</v>
      </c>
      <c r="M18" s="143">
        <v>1286294.46</v>
      </c>
      <c r="N18" s="89">
        <v>0</v>
      </c>
      <c r="O18" s="93">
        <v>1286294.46</v>
      </c>
      <c r="P18" s="142">
        <v>1312020.3492000001</v>
      </c>
      <c r="Q18" s="89">
        <v>0</v>
      </c>
      <c r="R18" s="93">
        <v>1312020.3492000001</v>
      </c>
      <c r="S18" s="3"/>
    </row>
    <row r="19" spans="1:19" x14ac:dyDescent="0.25">
      <c r="A19" s="9"/>
      <c r="B19" s="97" t="s">
        <v>71</v>
      </c>
      <c r="C19" s="99" t="s">
        <v>70</v>
      </c>
      <c r="D19" s="90">
        <v>0</v>
      </c>
      <c r="E19" s="89">
        <v>0</v>
      </c>
      <c r="F19" s="93">
        <v>0</v>
      </c>
      <c r="G19" s="90">
        <v>921792</v>
      </c>
      <c r="H19" s="89">
        <v>0</v>
      </c>
      <c r="I19" s="95">
        <v>921792</v>
      </c>
      <c r="J19" s="87">
        <v>0</v>
      </c>
      <c r="K19" s="86">
        <v>0</v>
      </c>
      <c r="L19" s="85">
        <v>0</v>
      </c>
      <c r="M19" s="143">
        <v>0</v>
      </c>
      <c r="N19" s="144">
        <v>0</v>
      </c>
      <c r="O19" s="93">
        <v>0</v>
      </c>
      <c r="P19" s="142">
        <v>0</v>
      </c>
      <c r="Q19" s="144">
        <v>0</v>
      </c>
      <c r="R19" s="93">
        <v>0</v>
      </c>
      <c r="S19" s="3"/>
    </row>
    <row r="20" spans="1:19" x14ac:dyDescent="0.25">
      <c r="A20" s="9"/>
      <c r="B20" s="97" t="s">
        <v>69</v>
      </c>
      <c r="C20" s="145" t="s">
        <v>68</v>
      </c>
      <c r="D20" s="90">
        <v>0</v>
      </c>
      <c r="E20" s="89">
        <v>0</v>
      </c>
      <c r="F20" s="93">
        <v>0</v>
      </c>
      <c r="G20" s="90">
        <v>0</v>
      </c>
      <c r="H20" s="89">
        <v>0</v>
      </c>
      <c r="I20" s="95">
        <v>0</v>
      </c>
      <c r="J20" s="87">
        <v>0</v>
      </c>
      <c r="K20" s="86">
        <v>0</v>
      </c>
      <c r="L20" s="85">
        <v>0</v>
      </c>
      <c r="M20" s="143">
        <v>0</v>
      </c>
      <c r="N20" s="144">
        <v>0</v>
      </c>
      <c r="O20" s="93">
        <v>0</v>
      </c>
      <c r="P20" s="142">
        <v>0</v>
      </c>
      <c r="Q20" s="144">
        <v>0</v>
      </c>
      <c r="R20" s="93">
        <v>0</v>
      </c>
      <c r="S20" s="3"/>
    </row>
    <row r="21" spans="1:19" x14ac:dyDescent="0.25">
      <c r="A21" s="9"/>
      <c r="B21" s="97" t="s">
        <v>67</v>
      </c>
      <c r="C21" s="96" t="s">
        <v>66</v>
      </c>
      <c r="D21" s="90">
        <v>2741534.16</v>
      </c>
      <c r="E21" s="89">
        <v>12301.37</v>
      </c>
      <c r="F21" s="93">
        <v>2753835.5300000003</v>
      </c>
      <c r="G21" s="90">
        <v>0</v>
      </c>
      <c r="H21" s="89">
        <v>0</v>
      </c>
      <c r="I21" s="95">
        <v>0</v>
      </c>
      <c r="J21" s="87">
        <v>1396342</v>
      </c>
      <c r="K21" s="86">
        <v>6000</v>
      </c>
      <c r="L21" s="85">
        <v>1402342</v>
      </c>
      <c r="M21" s="143">
        <v>1424268.84</v>
      </c>
      <c r="N21" s="141">
        <v>6120</v>
      </c>
      <c r="O21" s="93">
        <v>1430388.84</v>
      </c>
      <c r="P21" s="142">
        <v>1452754.2168000001</v>
      </c>
      <c r="Q21" s="141">
        <v>6242.4000000000005</v>
      </c>
      <c r="R21" s="93">
        <v>1458996.6168</v>
      </c>
      <c r="S21" s="3"/>
    </row>
    <row r="22" spans="1:19" x14ac:dyDescent="0.25">
      <c r="A22" s="9"/>
      <c r="B22" s="97" t="s">
        <v>65</v>
      </c>
      <c r="C22" s="96" t="s">
        <v>64</v>
      </c>
      <c r="D22" s="90">
        <v>0</v>
      </c>
      <c r="E22" s="89">
        <v>0</v>
      </c>
      <c r="F22" s="93">
        <v>0</v>
      </c>
      <c r="G22" s="90">
        <v>0</v>
      </c>
      <c r="H22" s="89">
        <v>0</v>
      </c>
      <c r="I22" s="95">
        <v>0</v>
      </c>
      <c r="J22" s="87">
        <v>625000</v>
      </c>
      <c r="K22" s="86">
        <v>0</v>
      </c>
      <c r="L22" s="85">
        <v>625000</v>
      </c>
      <c r="M22" s="143">
        <v>637500</v>
      </c>
      <c r="N22" s="141">
        <v>0</v>
      </c>
      <c r="O22" s="93">
        <v>637500</v>
      </c>
      <c r="P22" s="142">
        <v>650250</v>
      </c>
      <c r="Q22" s="141">
        <v>0</v>
      </c>
      <c r="R22" s="93">
        <v>650250</v>
      </c>
      <c r="S22" s="3"/>
    </row>
    <row r="23" spans="1:19" ht="15.75" thickBot="1" x14ac:dyDescent="0.3">
      <c r="A23" s="9"/>
      <c r="B23" s="140" t="s">
        <v>63</v>
      </c>
      <c r="C23" s="139" t="s">
        <v>62</v>
      </c>
      <c r="D23" s="90">
        <v>0</v>
      </c>
      <c r="E23" s="89">
        <v>0</v>
      </c>
      <c r="F23" s="83">
        <v>0</v>
      </c>
      <c r="G23" s="90">
        <v>0</v>
      </c>
      <c r="H23" s="89">
        <v>0</v>
      </c>
      <c r="I23" s="88">
        <v>0</v>
      </c>
      <c r="J23" s="87">
        <v>0</v>
      </c>
      <c r="K23" s="86">
        <v>0</v>
      </c>
      <c r="L23" s="85">
        <v>0</v>
      </c>
      <c r="M23" s="138">
        <v>0</v>
      </c>
      <c r="N23" s="136">
        <v>0</v>
      </c>
      <c r="O23" s="83">
        <v>0</v>
      </c>
      <c r="P23" s="137">
        <v>0</v>
      </c>
      <c r="Q23" s="136">
        <v>0</v>
      </c>
      <c r="R23" s="83">
        <v>0</v>
      </c>
      <c r="S23" s="3"/>
    </row>
    <row r="24" spans="1:19" ht="15.75" thickBot="1" x14ac:dyDescent="0.3">
      <c r="A24" s="9"/>
      <c r="B24" s="82" t="s">
        <v>61</v>
      </c>
      <c r="C24" s="135" t="s">
        <v>60</v>
      </c>
      <c r="D24" s="131">
        <f>SUM(D15:D21)</f>
        <v>138610675.44999999</v>
      </c>
      <c r="E24" s="131">
        <f>SUM(E15:E21)</f>
        <v>14453349.959999997</v>
      </c>
      <c r="F24" s="131">
        <f>SUM(F15:F21)</f>
        <v>153064025.41</v>
      </c>
      <c r="G24" s="131">
        <f>SUM(G15:G21)</f>
        <v>146542292</v>
      </c>
      <c r="H24" s="131">
        <f>SUM(H15:H21)</f>
        <v>14487000</v>
      </c>
      <c r="I24" s="134">
        <f>SUM(I15:I21)</f>
        <v>161029292</v>
      </c>
      <c r="J24" s="133">
        <f>SUM(J15:J21)</f>
        <v>146287415</v>
      </c>
      <c r="K24" s="133">
        <f>SUM(K15:K21)</f>
        <v>15056000</v>
      </c>
      <c r="L24" s="133">
        <f>SUM(L15:L21)</f>
        <v>161343415</v>
      </c>
      <c r="M24" s="132">
        <f>SUM(M15:M21)</f>
        <v>149213163.30000001</v>
      </c>
      <c r="N24" s="131">
        <f>SUM(N15:N21)</f>
        <v>15357120</v>
      </c>
      <c r="O24" s="131">
        <f>SUM(O15:O21)</f>
        <v>164570283.30000001</v>
      </c>
      <c r="P24" s="131">
        <f>SUM(P15:P21)</f>
        <v>152197426.56600001</v>
      </c>
      <c r="Q24" s="131">
        <f>SUM(Q15:Q21)</f>
        <v>15664262.4</v>
      </c>
      <c r="R24" s="131">
        <f>SUM(R15:R21)</f>
        <v>167861688.96600002</v>
      </c>
      <c r="S24" s="3"/>
    </row>
    <row r="25" spans="1:19" ht="15.75" customHeight="1" thickBot="1" x14ac:dyDescent="0.3">
      <c r="A25" s="9"/>
      <c r="B25" s="130"/>
      <c r="C25" s="129" t="s">
        <v>59</v>
      </c>
      <c r="D25" s="127"/>
      <c r="E25" s="127"/>
      <c r="F25" s="126"/>
      <c r="G25" s="127"/>
      <c r="H25" s="127"/>
      <c r="I25" s="127"/>
      <c r="J25" s="128"/>
      <c r="K25" s="127"/>
      <c r="L25" s="126"/>
      <c r="M25" s="127"/>
      <c r="N25" s="127"/>
      <c r="O25" s="126"/>
      <c r="P25" s="127"/>
      <c r="Q25" s="127"/>
      <c r="R25" s="126"/>
      <c r="S25" s="3"/>
    </row>
    <row r="26" spans="1:19" x14ac:dyDescent="0.25">
      <c r="A26" s="9"/>
      <c r="B26" s="125" t="s">
        <v>58</v>
      </c>
      <c r="C26" s="124" t="s">
        <v>57</v>
      </c>
      <c r="D26" s="122" t="s">
        <v>56</v>
      </c>
      <c r="E26" s="119" t="s">
        <v>55</v>
      </c>
      <c r="F26" s="118" t="s">
        <v>54</v>
      </c>
      <c r="G26" s="120" t="s">
        <v>56</v>
      </c>
      <c r="H26" s="119" t="s">
        <v>55</v>
      </c>
      <c r="I26" s="123" t="s">
        <v>54</v>
      </c>
      <c r="J26" s="122" t="s">
        <v>56</v>
      </c>
      <c r="K26" s="119" t="s">
        <v>55</v>
      </c>
      <c r="L26" s="118" t="s">
        <v>54</v>
      </c>
      <c r="M26" s="121" t="s">
        <v>56</v>
      </c>
      <c r="N26" s="119" t="s">
        <v>55</v>
      </c>
      <c r="O26" s="118" t="s">
        <v>54</v>
      </c>
      <c r="P26" s="120" t="s">
        <v>56</v>
      </c>
      <c r="Q26" s="119" t="s">
        <v>55</v>
      </c>
      <c r="R26" s="118" t="s">
        <v>54</v>
      </c>
      <c r="S26" s="3"/>
    </row>
    <row r="27" spans="1:19" ht="15.75" thickBot="1" x14ac:dyDescent="0.3">
      <c r="A27" s="9"/>
      <c r="B27" s="117"/>
      <c r="C27" s="116"/>
      <c r="D27" s="114"/>
      <c r="E27" s="111"/>
      <c r="F27" s="110"/>
      <c r="G27" s="112"/>
      <c r="H27" s="111"/>
      <c r="I27" s="115"/>
      <c r="J27" s="114"/>
      <c r="K27" s="111"/>
      <c r="L27" s="110"/>
      <c r="M27" s="113"/>
      <c r="N27" s="111"/>
      <c r="O27" s="110"/>
      <c r="P27" s="112"/>
      <c r="Q27" s="111"/>
      <c r="R27" s="110"/>
      <c r="S27" s="3"/>
    </row>
    <row r="28" spans="1:19" x14ac:dyDescent="0.25">
      <c r="A28" s="9"/>
      <c r="B28" s="109" t="s">
        <v>53</v>
      </c>
      <c r="C28" s="108" t="s">
        <v>52</v>
      </c>
      <c r="D28" s="90">
        <v>4967740.33</v>
      </c>
      <c r="E28" s="89">
        <v>22338.870000000003</v>
      </c>
      <c r="F28" s="93">
        <v>4990079.2</v>
      </c>
      <c r="G28" s="90">
        <v>2761040</v>
      </c>
      <c r="H28" s="89">
        <v>25500</v>
      </c>
      <c r="I28" s="95">
        <v>2786540</v>
      </c>
      <c r="J28" s="107">
        <v>3106398.83</v>
      </c>
      <c r="K28" s="106">
        <v>38000</v>
      </c>
      <c r="L28" s="105">
        <v>3144398.83</v>
      </c>
      <c r="M28" s="104">
        <v>3168526.8066000002</v>
      </c>
      <c r="N28" s="104">
        <v>38760</v>
      </c>
      <c r="O28" s="93">
        <v>3207286.8066000002</v>
      </c>
      <c r="P28" s="104">
        <v>3231897.3427320002</v>
      </c>
      <c r="Q28" s="104">
        <v>39535.199999999997</v>
      </c>
      <c r="R28" s="93">
        <v>3271432.5427320004</v>
      </c>
      <c r="S28" s="3"/>
    </row>
    <row r="29" spans="1:19" x14ac:dyDescent="0.25">
      <c r="A29" s="9"/>
      <c r="B29" s="97" t="s">
        <v>51</v>
      </c>
      <c r="C29" s="103" t="s">
        <v>50</v>
      </c>
      <c r="D29" s="90">
        <v>11785809.41</v>
      </c>
      <c r="E29" s="102">
        <v>2327500.81</v>
      </c>
      <c r="F29" s="93">
        <v>14113310.220000001</v>
      </c>
      <c r="G29" s="90">
        <v>10900673.98</v>
      </c>
      <c r="H29" s="102">
        <v>2025500</v>
      </c>
      <c r="I29" s="95">
        <v>12926173.98</v>
      </c>
      <c r="J29" s="87">
        <v>10860000</v>
      </c>
      <c r="K29" s="101">
        <v>2407500</v>
      </c>
      <c r="L29" s="85">
        <v>13267500</v>
      </c>
      <c r="M29" s="94">
        <v>11077200</v>
      </c>
      <c r="N29" s="100">
        <v>2455650</v>
      </c>
      <c r="O29" s="93">
        <v>13532850</v>
      </c>
      <c r="P29" s="94">
        <v>11298744</v>
      </c>
      <c r="Q29" s="100">
        <v>2504763</v>
      </c>
      <c r="R29" s="93">
        <v>13803507</v>
      </c>
      <c r="S29" s="3"/>
    </row>
    <row r="30" spans="1:19" x14ac:dyDescent="0.25">
      <c r="A30" s="9"/>
      <c r="B30" s="97" t="s">
        <v>49</v>
      </c>
      <c r="C30" s="96" t="s">
        <v>48</v>
      </c>
      <c r="D30" s="90">
        <v>9090778.2599999979</v>
      </c>
      <c r="E30" s="102">
        <v>53939.41</v>
      </c>
      <c r="F30" s="93">
        <v>9144717.6699999981</v>
      </c>
      <c r="G30" s="90">
        <v>8691017</v>
      </c>
      <c r="H30" s="102">
        <v>44000</v>
      </c>
      <c r="I30" s="95">
        <v>8735017</v>
      </c>
      <c r="J30" s="87">
        <v>8757000</v>
      </c>
      <c r="K30" s="101">
        <v>65000</v>
      </c>
      <c r="L30" s="85">
        <v>8822000</v>
      </c>
      <c r="M30" s="94">
        <v>8932140</v>
      </c>
      <c r="N30" s="100">
        <v>66300</v>
      </c>
      <c r="O30" s="93">
        <v>8998440</v>
      </c>
      <c r="P30" s="94">
        <v>9110782.8000000007</v>
      </c>
      <c r="Q30" s="100">
        <v>67626</v>
      </c>
      <c r="R30" s="93">
        <v>9178408.8000000007</v>
      </c>
      <c r="S30" s="3"/>
    </row>
    <row r="31" spans="1:19" x14ac:dyDescent="0.25">
      <c r="A31" s="9"/>
      <c r="B31" s="97" t="s">
        <v>47</v>
      </c>
      <c r="C31" s="96" t="s">
        <v>46</v>
      </c>
      <c r="D31" s="90">
        <v>30470715.739999995</v>
      </c>
      <c r="E31" s="89">
        <v>3946598.0500000003</v>
      </c>
      <c r="F31" s="93">
        <v>34417313.789999992</v>
      </c>
      <c r="G31" s="90">
        <v>30541510.170000002</v>
      </c>
      <c r="H31" s="89">
        <v>3858400</v>
      </c>
      <c r="I31" s="95">
        <v>34399910.170000002</v>
      </c>
      <c r="J31" s="87">
        <v>29320000</v>
      </c>
      <c r="K31" s="86">
        <v>4296180</v>
      </c>
      <c r="L31" s="85">
        <v>33616180</v>
      </c>
      <c r="M31" s="94">
        <v>29906400</v>
      </c>
      <c r="N31" s="94">
        <v>4382103.5999999996</v>
      </c>
      <c r="O31" s="93">
        <v>34288503.600000001</v>
      </c>
      <c r="P31" s="94">
        <v>30504528</v>
      </c>
      <c r="Q31" s="94">
        <v>4469745.6719999993</v>
      </c>
      <c r="R31" s="93">
        <v>34974273.671999998</v>
      </c>
      <c r="S31" s="3"/>
    </row>
    <row r="32" spans="1:19" x14ac:dyDescent="0.25">
      <c r="A32" s="9"/>
      <c r="B32" s="97" t="s">
        <v>45</v>
      </c>
      <c r="C32" s="96" t="s">
        <v>44</v>
      </c>
      <c r="D32" s="90">
        <v>47323599.579999998</v>
      </c>
      <c r="E32" s="89">
        <v>2653082.42</v>
      </c>
      <c r="F32" s="93">
        <v>49976682</v>
      </c>
      <c r="G32" s="90">
        <v>54588149.780000001</v>
      </c>
      <c r="H32" s="89">
        <v>2740259.1</v>
      </c>
      <c r="I32" s="95">
        <v>57328408.880000003</v>
      </c>
      <c r="J32" s="87">
        <v>59384719.997649997</v>
      </c>
      <c r="K32" s="86">
        <v>2711000</v>
      </c>
      <c r="L32" s="85">
        <v>62095719.997649997</v>
      </c>
      <c r="M32" s="94">
        <v>60572414.397602998</v>
      </c>
      <c r="N32" s="94">
        <v>2765220</v>
      </c>
      <c r="O32" s="93">
        <v>63337634.397602998</v>
      </c>
      <c r="P32" s="94">
        <v>61783862.685555056</v>
      </c>
      <c r="Q32" s="94">
        <v>2820524.4</v>
      </c>
      <c r="R32" s="93">
        <v>64604387.085555054</v>
      </c>
      <c r="S32" s="3"/>
    </row>
    <row r="33" spans="1:19" x14ac:dyDescent="0.25">
      <c r="A33" s="9"/>
      <c r="B33" s="97" t="s">
        <v>43</v>
      </c>
      <c r="C33" s="99" t="s">
        <v>42</v>
      </c>
      <c r="D33" s="90">
        <v>46643573.579999998</v>
      </c>
      <c r="E33" s="89">
        <v>2653082.42</v>
      </c>
      <c r="F33" s="93">
        <v>49296656</v>
      </c>
      <c r="G33" s="90">
        <v>53800485.939999998</v>
      </c>
      <c r="H33" s="89">
        <v>2737037.6</v>
      </c>
      <c r="I33" s="95">
        <v>56537523.539999999</v>
      </c>
      <c r="J33" s="87">
        <v>58589719.99764999</v>
      </c>
      <c r="K33" s="86">
        <v>2711000</v>
      </c>
      <c r="L33" s="85">
        <v>61300719.99764999</v>
      </c>
      <c r="M33" s="94">
        <v>59761514.39760299</v>
      </c>
      <c r="N33" s="94">
        <v>2765220</v>
      </c>
      <c r="O33" s="93">
        <v>62526734.39760299</v>
      </c>
      <c r="P33" s="94">
        <v>60956744.685555048</v>
      </c>
      <c r="Q33" s="94">
        <v>2820524.4</v>
      </c>
      <c r="R33" s="93">
        <v>63777269.085555047</v>
      </c>
      <c r="S33" s="3"/>
    </row>
    <row r="34" spans="1:19" x14ac:dyDescent="0.25">
      <c r="A34" s="9"/>
      <c r="B34" s="97" t="s">
        <v>41</v>
      </c>
      <c r="C34" s="98" t="s">
        <v>40</v>
      </c>
      <c r="D34" s="90">
        <v>680026</v>
      </c>
      <c r="E34" s="89">
        <v>0</v>
      </c>
      <c r="F34" s="93">
        <v>680026</v>
      </c>
      <c r="G34" s="90">
        <v>787663.84</v>
      </c>
      <c r="H34" s="89">
        <v>15000</v>
      </c>
      <c r="I34" s="95">
        <v>802663.84</v>
      </c>
      <c r="J34" s="87">
        <v>795000</v>
      </c>
      <c r="K34" s="86">
        <v>0</v>
      </c>
      <c r="L34" s="85">
        <v>795000</v>
      </c>
      <c r="M34" s="94">
        <v>810900</v>
      </c>
      <c r="N34" s="94">
        <v>0</v>
      </c>
      <c r="O34" s="93">
        <v>810900</v>
      </c>
      <c r="P34" s="94">
        <v>827118</v>
      </c>
      <c r="Q34" s="94">
        <v>0</v>
      </c>
      <c r="R34" s="93">
        <v>827118</v>
      </c>
      <c r="S34" s="3"/>
    </row>
    <row r="35" spans="1:19" x14ac:dyDescent="0.25">
      <c r="A35" s="9"/>
      <c r="B35" s="97" t="s">
        <v>39</v>
      </c>
      <c r="C35" s="96" t="s">
        <v>38</v>
      </c>
      <c r="D35" s="90">
        <v>17025139.510000002</v>
      </c>
      <c r="E35" s="89">
        <v>959914.48</v>
      </c>
      <c r="F35" s="93">
        <v>17985053.990000002</v>
      </c>
      <c r="G35" s="90">
        <v>19822539.480000004</v>
      </c>
      <c r="H35" s="89">
        <v>985753.5</v>
      </c>
      <c r="I35" s="95">
        <v>20808292.980000004</v>
      </c>
      <c r="J35" s="87">
        <v>21259729.759158701</v>
      </c>
      <c r="K35" s="86">
        <v>978838</v>
      </c>
      <c r="L35" s="85">
        <v>22238567.759158701</v>
      </c>
      <c r="M35" s="94">
        <v>21684924.354341876</v>
      </c>
      <c r="N35" s="94">
        <v>998414.76</v>
      </c>
      <c r="O35" s="93">
        <v>22683339.114341877</v>
      </c>
      <c r="P35" s="94">
        <v>22118622.841428712</v>
      </c>
      <c r="Q35" s="94">
        <v>1018383.0552000001</v>
      </c>
      <c r="R35" s="93">
        <v>23137005.896628711</v>
      </c>
      <c r="S35" s="3"/>
    </row>
    <row r="36" spans="1:19" x14ac:dyDescent="0.25">
      <c r="A36" s="9"/>
      <c r="B36" s="97" t="s">
        <v>37</v>
      </c>
      <c r="C36" s="96" t="s">
        <v>36</v>
      </c>
      <c r="D36" s="90">
        <v>75881.859999999986</v>
      </c>
      <c r="E36" s="89">
        <v>358684</v>
      </c>
      <c r="F36" s="93">
        <v>434565.86</v>
      </c>
      <c r="G36" s="90">
        <v>139600</v>
      </c>
      <c r="H36" s="89">
        <v>338500</v>
      </c>
      <c r="I36" s="95">
        <v>478100</v>
      </c>
      <c r="J36" s="87">
        <v>73100</v>
      </c>
      <c r="K36" s="86">
        <v>360100</v>
      </c>
      <c r="L36" s="85">
        <v>433200</v>
      </c>
      <c r="M36" s="94">
        <v>74562</v>
      </c>
      <c r="N36" s="94">
        <v>367302</v>
      </c>
      <c r="O36" s="93">
        <v>441864</v>
      </c>
      <c r="P36" s="94">
        <v>76053.240000000005</v>
      </c>
      <c r="Q36" s="94">
        <v>374648.04</v>
      </c>
      <c r="R36" s="93">
        <v>450701.27999999997</v>
      </c>
      <c r="S36" s="3"/>
    </row>
    <row r="37" spans="1:19" x14ac:dyDescent="0.25">
      <c r="A37" s="9"/>
      <c r="B37" s="97" t="s">
        <v>35</v>
      </c>
      <c r="C37" s="96" t="s">
        <v>34</v>
      </c>
      <c r="D37" s="90">
        <v>10571459.58</v>
      </c>
      <c r="E37" s="89">
        <v>1139539.4200000002</v>
      </c>
      <c r="F37" s="93">
        <v>11710999</v>
      </c>
      <c r="G37" s="90">
        <v>12242500</v>
      </c>
      <c r="H37" s="89">
        <v>1501500</v>
      </c>
      <c r="I37" s="95">
        <v>13744000</v>
      </c>
      <c r="J37" s="87">
        <v>7395165.9999999991</v>
      </c>
      <c r="K37" s="86">
        <v>1288200</v>
      </c>
      <c r="L37" s="85">
        <v>8683366</v>
      </c>
      <c r="M37" s="94">
        <v>7543069.3199999994</v>
      </c>
      <c r="N37" s="94">
        <v>1313964</v>
      </c>
      <c r="O37" s="93">
        <v>8857033.3200000003</v>
      </c>
      <c r="P37" s="94">
        <v>7693930.7063999996</v>
      </c>
      <c r="Q37" s="94">
        <v>1340243.28</v>
      </c>
      <c r="R37" s="93">
        <v>9034173.9863999989</v>
      </c>
      <c r="S37" s="3"/>
    </row>
    <row r="38" spans="1:19" ht="15.75" thickBot="1" x14ac:dyDescent="0.3">
      <c r="A38" s="9"/>
      <c r="B38" s="92" t="s">
        <v>33</v>
      </c>
      <c r="C38" s="91" t="s">
        <v>32</v>
      </c>
      <c r="D38" s="90">
        <v>8301884.7300000191</v>
      </c>
      <c r="E38" s="89">
        <v>1855637.2400000005</v>
      </c>
      <c r="F38" s="83">
        <v>10157521.970000019</v>
      </c>
      <c r="G38" s="90">
        <v>7502848.9900000002</v>
      </c>
      <c r="H38" s="89">
        <v>2320000</v>
      </c>
      <c r="I38" s="88">
        <v>9822848.9900000002</v>
      </c>
      <c r="J38" s="87">
        <v>7202300.4119868446</v>
      </c>
      <c r="K38" s="86">
        <v>1840182</v>
      </c>
      <c r="L38" s="85">
        <v>9042482.4119868446</v>
      </c>
      <c r="M38" s="84">
        <v>7346346.4202265814</v>
      </c>
      <c r="N38" s="84">
        <v>1876985.6400000001</v>
      </c>
      <c r="O38" s="83">
        <v>9223332.060226582</v>
      </c>
      <c r="P38" s="84">
        <v>7493273.3486311128</v>
      </c>
      <c r="Q38" s="84">
        <v>1914525.3528000002</v>
      </c>
      <c r="R38" s="83">
        <v>9407798.7014311124</v>
      </c>
      <c r="S38" s="3"/>
    </row>
    <row r="39" spans="1:19" ht="15.75" thickBot="1" x14ac:dyDescent="0.3">
      <c r="A39" s="9"/>
      <c r="B39" s="82" t="s">
        <v>31</v>
      </c>
      <c r="C39" s="81" t="s">
        <v>30</v>
      </c>
      <c r="D39" s="77">
        <f>SUM(D28:D32)+SUM(D35:D38)</f>
        <v>139613009</v>
      </c>
      <c r="E39" s="77">
        <f>SUM(E28:E32)+SUM(E35:E38)</f>
        <v>13317234.700000001</v>
      </c>
      <c r="F39" s="76">
        <f>SUM(F35:F38)+SUM(F28:F32)</f>
        <v>152930243.70000002</v>
      </c>
      <c r="G39" s="77">
        <f>SUM(G28:G32)+SUM(G35:G38)</f>
        <v>147189879.40000001</v>
      </c>
      <c r="H39" s="77">
        <f>SUM(H28:H32)+SUM(H35:H38)</f>
        <v>13839412.6</v>
      </c>
      <c r="I39" s="80">
        <f>SUM(I35:I38)+SUM(I28:I32)</f>
        <v>161029292</v>
      </c>
      <c r="J39" s="78">
        <f>SUM(J28:J32)+SUM(J35:J38)</f>
        <v>147358414.99879554</v>
      </c>
      <c r="K39" s="79">
        <f>SUM(K28:K32)+SUM(K35:K38)</f>
        <v>13985000</v>
      </c>
      <c r="L39" s="78">
        <f>SUM(L35:L38)+SUM(L28:L32)</f>
        <v>161343414.99879554</v>
      </c>
      <c r="M39" s="77">
        <f>SUM(M28:M32)+SUM(M35:M38)</f>
        <v>150305583.29877147</v>
      </c>
      <c r="N39" s="77">
        <f>SUM(N28:N32)+SUM(N35:N38)</f>
        <v>14264700</v>
      </c>
      <c r="O39" s="76">
        <f>SUM(O35:O38)+SUM(O28:O32)</f>
        <v>164570283.29877147</v>
      </c>
      <c r="P39" s="77">
        <f>SUM(P28:P32)+SUM(P35:P38)</f>
        <v>153311694.96474689</v>
      </c>
      <c r="Q39" s="77">
        <f>SUM(Q28:Q32)+SUM(Q35:Q38)</f>
        <v>14549994</v>
      </c>
      <c r="R39" s="76">
        <f>SUM(R35:R38)+SUM(R28:R32)</f>
        <v>167861688.96474686</v>
      </c>
      <c r="S39" s="3"/>
    </row>
    <row r="40" spans="1:19" ht="19.5" thickBot="1" x14ac:dyDescent="0.35">
      <c r="A40" s="9"/>
      <c r="B40" s="75" t="s">
        <v>29</v>
      </c>
      <c r="C40" s="74" t="s">
        <v>28</v>
      </c>
      <c r="D40" s="71">
        <f>D24-D39</f>
        <v>-1002333.5500000119</v>
      </c>
      <c r="E40" s="71">
        <f>E24-E39</f>
        <v>1136115.2599999961</v>
      </c>
      <c r="F40" s="70">
        <f>F24-F39</f>
        <v>133781.70999997854</v>
      </c>
      <c r="G40" s="71">
        <f>G24-G39</f>
        <v>-647587.40000000596</v>
      </c>
      <c r="H40" s="71">
        <f>H24-H39</f>
        <v>647587.40000000037</v>
      </c>
      <c r="I40" s="73">
        <f>I24-I39</f>
        <v>0</v>
      </c>
      <c r="J40" s="71">
        <f>J24-J39</f>
        <v>-1070999.9987955391</v>
      </c>
      <c r="K40" s="71">
        <f>K24-K39</f>
        <v>1071000</v>
      </c>
      <c r="L40" s="70">
        <f>L24-L39</f>
        <v>1.2044608592987061E-3</v>
      </c>
      <c r="M40" s="72">
        <f>M24-M39</f>
        <v>-1092419.9987714589</v>
      </c>
      <c r="N40" s="71">
        <f>N24-N39</f>
        <v>1092420</v>
      </c>
      <c r="O40" s="70">
        <f>O24-O39</f>
        <v>1.2285411357879639E-3</v>
      </c>
      <c r="P40" s="71">
        <f>P24-P39</f>
        <v>-1114268.3987468779</v>
      </c>
      <c r="Q40" s="71">
        <f>Q24-Q39</f>
        <v>1114268.4000000004</v>
      </c>
      <c r="R40" s="70">
        <f>R24-R39</f>
        <v>1.2531578540802002E-3</v>
      </c>
      <c r="S40" s="3"/>
    </row>
    <row r="41" spans="1:19" ht="15.75" thickBot="1" x14ac:dyDescent="0.3">
      <c r="A41" s="9"/>
      <c r="B41" s="69" t="s">
        <v>27</v>
      </c>
      <c r="C41" s="68" t="s">
        <v>26</v>
      </c>
      <c r="D41" s="63"/>
      <c r="E41" s="67"/>
      <c r="F41" s="61">
        <f>F40-D16</f>
        <v>-120327218.29000002</v>
      </c>
      <c r="G41" s="63"/>
      <c r="H41" s="62"/>
      <c r="I41" s="66">
        <f>I40-G16</f>
        <v>-128860500</v>
      </c>
      <c r="J41" s="65"/>
      <c r="K41" s="62"/>
      <c r="L41" s="61">
        <f>L40-J16</f>
        <v>-127399999.99879554</v>
      </c>
      <c r="M41" s="64"/>
      <c r="N41" s="62"/>
      <c r="O41" s="61">
        <f>O40-M16</f>
        <v>-129947999.99877146</v>
      </c>
      <c r="P41" s="63"/>
      <c r="Q41" s="62"/>
      <c r="R41" s="61">
        <f>R40-P16</f>
        <v>-132546959.99874684</v>
      </c>
      <c r="S41" s="3"/>
    </row>
    <row r="42" spans="1:19" s="21" customFormat="1" ht="8.25" customHeight="1" thickBot="1" x14ac:dyDescent="0.3">
      <c r="A42" s="7"/>
      <c r="B42" s="60"/>
      <c r="C42" s="37"/>
      <c r="D42" s="7"/>
      <c r="E42" s="36"/>
      <c r="F42" s="36"/>
      <c r="G42" s="7"/>
      <c r="H42" s="36"/>
      <c r="I42" s="36"/>
      <c r="J42" s="36"/>
      <c r="K42" s="36"/>
      <c r="L42" s="47"/>
      <c r="M42" s="47"/>
      <c r="N42" s="47"/>
      <c r="O42" s="47"/>
      <c r="P42" s="47"/>
      <c r="Q42" s="47"/>
      <c r="R42" s="47"/>
      <c r="S42" s="47"/>
    </row>
    <row r="43" spans="1:19" s="21" customFormat="1" ht="15.75" customHeight="1" x14ac:dyDescent="0.25">
      <c r="A43" s="7"/>
      <c r="B43" s="56"/>
      <c r="C43" s="55" t="s">
        <v>25</v>
      </c>
      <c r="D43" s="59" t="s">
        <v>24</v>
      </c>
      <c r="E43" s="36"/>
      <c r="F43" s="35"/>
      <c r="G43" s="59" t="s">
        <v>23</v>
      </c>
      <c r="H43" s="36"/>
      <c r="I43" s="36"/>
      <c r="J43" s="59" t="s">
        <v>22</v>
      </c>
      <c r="K43" s="36"/>
      <c r="L43" s="36"/>
      <c r="M43" s="59" t="s">
        <v>21</v>
      </c>
      <c r="N43" s="47"/>
      <c r="O43" s="47"/>
      <c r="P43" s="59" t="s">
        <v>21</v>
      </c>
      <c r="Q43" s="47"/>
      <c r="R43" s="47"/>
      <c r="S43" s="47"/>
    </row>
    <row r="44" spans="1:19" ht="15.75" thickBot="1" x14ac:dyDescent="0.3">
      <c r="A44" s="9"/>
      <c r="B44" s="56"/>
      <c r="C44" s="58"/>
      <c r="D44" s="57">
        <v>0</v>
      </c>
      <c r="E44" s="36"/>
      <c r="F44" s="35"/>
      <c r="G44" s="57">
        <v>0</v>
      </c>
      <c r="H44" s="50"/>
      <c r="I44" s="50"/>
      <c r="J44" s="57">
        <v>0</v>
      </c>
      <c r="K44" s="50"/>
      <c r="L44" s="50"/>
      <c r="M44" s="57">
        <v>0</v>
      </c>
      <c r="N44" s="3"/>
      <c r="O44" s="3"/>
      <c r="P44" s="57">
        <v>0</v>
      </c>
      <c r="Q44" s="3"/>
      <c r="R44" s="3"/>
      <c r="S44" s="3"/>
    </row>
    <row r="45" spans="1:19" s="21" customFormat="1" ht="8.25" customHeight="1" thickBot="1" x14ac:dyDescent="0.3">
      <c r="A45" s="7"/>
      <c r="B45" s="56"/>
      <c r="C45" s="37"/>
      <c r="D45" s="36"/>
      <c r="E45" s="36"/>
      <c r="F45" s="35"/>
      <c r="G45" s="36"/>
      <c r="H45" s="36"/>
      <c r="I45" s="35"/>
      <c r="J45" s="35"/>
      <c r="K45" s="35"/>
      <c r="L45" s="47"/>
      <c r="M45" s="47"/>
      <c r="N45" s="47"/>
      <c r="O45" s="47"/>
      <c r="P45" s="47"/>
      <c r="Q45" s="47"/>
      <c r="R45" s="47"/>
      <c r="S45" s="47"/>
    </row>
    <row r="46" spans="1:19" s="21" customFormat="1" ht="37.5" customHeight="1" thickBot="1" x14ac:dyDescent="0.3">
      <c r="A46" s="7"/>
      <c r="B46" s="56"/>
      <c r="C46" s="55" t="s">
        <v>20</v>
      </c>
      <c r="D46" s="53" t="s">
        <v>19</v>
      </c>
      <c r="E46" s="52" t="s">
        <v>18</v>
      </c>
      <c r="F46" s="35"/>
      <c r="G46" s="53" t="s">
        <v>19</v>
      </c>
      <c r="H46" s="52" t="s">
        <v>18</v>
      </c>
      <c r="I46" s="47"/>
      <c r="J46" s="53" t="s">
        <v>19</v>
      </c>
      <c r="K46" s="52" t="s">
        <v>18</v>
      </c>
      <c r="L46" s="54"/>
      <c r="M46" s="53" t="s">
        <v>19</v>
      </c>
      <c r="N46" s="52" t="s">
        <v>18</v>
      </c>
      <c r="O46" s="47"/>
      <c r="P46" s="53" t="s">
        <v>19</v>
      </c>
      <c r="Q46" s="52" t="s">
        <v>18</v>
      </c>
      <c r="R46" s="47"/>
      <c r="S46" s="47"/>
    </row>
    <row r="47" spans="1:19" ht="15.75" thickBot="1" x14ac:dyDescent="0.3">
      <c r="A47" s="9"/>
      <c r="B47" s="38"/>
      <c r="C47" s="51"/>
      <c r="D47" s="49">
        <v>5000000</v>
      </c>
      <c r="E47" s="48">
        <v>0</v>
      </c>
      <c r="F47" s="35"/>
      <c r="G47" s="49">
        <v>5000000</v>
      </c>
      <c r="H47" s="48">
        <v>0</v>
      </c>
      <c r="I47" s="3"/>
      <c r="J47" s="49">
        <v>6000000</v>
      </c>
      <c r="K47" s="48">
        <v>0</v>
      </c>
      <c r="L47" s="50"/>
      <c r="M47" s="49">
        <v>0</v>
      </c>
      <c r="N47" s="48">
        <v>0</v>
      </c>
      <c r="O47" s="3"/>
      <c r="P47" s="49">
        <v>0</v>
      </c>
      <c r="Q47" s="48">
        <v>0</v>
      </c>
      <c r="R47" s="3"/>
      <c r="S47" s="3"/>
    </row>
    <row r="48" spans="1:19" x14ac:dyDescent="0.25">
      <c r="A48" s="9"/>
      <c r="B48" s="38"/>
      <c r="C48" s="37"/>
      <c r="D48" s="36"/>
      <c r="E48" s="36"/>
      <c r="F48" s="35"/>
      <c r="G48" s="36"/>
      <c r="H48" s="36"/>
      <c r="I48" s="35"/>
      <c r="J48" s="35"/>
      <c r="K48" s="35"/>
      <c r="L48" s="47"/>
      <c r="M48" s="3"/>
      <c r="N48" s="47"/>
      <c r="O48" s="47"/>
      <c r="P48" s="3"/>
      <c r="Q48" s="3"/>
      <c r="R48" s="3"/>
      <c r="S48" s="3"/>
    </row>
    <row r="49" spans="1:19" x14ac:dyDescent="0.25">
      <c r="A49" s="9"/>
      <c r="B49" s="38"/>
      <c r="C49" s="43" t="s">
        <v>17</v>
      </c>
      <c r="D49" s="41" t="s">
        <v>9</v>
      </c>
      <c r="E49" s="36"/>
      <c r="F49" s="3"/>
      <c r="G49" s="41" t="s">
        <v>16</v>
      </c>
      <c r="H49" s="3"/>
      <c r="I49" s="3"/>
      <c r="J49" s="41" t="s">
        <v>7</v>
      </c>
      <c r="K49" s="3"/>
      <c r="L49" s="42"/>
      <c r="M49" s="41" t="s">
        <v>6</v>
      </c>
      <c r="N49" s="42"/>
      <c r="O49" s="42"/>
      <c r="P49" s="41" t="s">
        <v>5</v>
      </c>
      <c r="Q49" s="3"/>
      <c r="R49" s="3"/>
      <c r="S49" s="3"/>
    </row>
    <row r="50" spans="1:19" x14ac:dyDescent="0.25">
      <c r="A50" s="9"/>
      <c r="B50" s="38"/>
      <c r="C50" s="40" t="s">
        <v>15</v>
      </c>
      <c r="D50" s="44">
        <f>SUM(D51:D54)</f>
        <v>4465136</v>
      </c>
      <c r="E50" s="36"/>
      <c r="F50" s="3"/>
      <c r="G50" s="44">
        <f>SUM(G51:G54)</f>
        <v>1157733.9708000005</v>
      </c>
      <c r="H50" s="3"/>
      <c r="I50" s="3"/>
      <c r="J50" s="44">
        <f>SUM(J51:J54)</f>
        <v>8491451.3999530002</v>
      </c>
      <c r="K50" s="3"/>
      <c r="L50" s="45"/>
      <c r="M50" s="44">
        <f>SUM(M51:M54)</f>
        <v>8491451.3999530002</v>
      </c>
      <c r="N50" s="45"/>
      <c r="O50" s="45"/>
      <c r="P50" s="44">
        <f>SUM(P51:P54)</f>
        <v>8491451.3999530002</v>
      </c>
      <c r="Q50" s="3"/>
      <c r="R50" s="3"/>
      <c r="S50" s="3"/>
    </row>
    <row r="51" spans="1:19" x14ac:dyDescent="0.25">
      <c r="A51" s="9"/>
      <c r="B51" s="38"/>
      <c r="C51" s="40" t="s">
        <v>14</v>
      </c>
      <c r="D51" s="44">
        <f>+'[1]NR 2020'!G51</f>
        <v>0</v>
      </c>
      <c r="E51" s="36"/>
      <c r="F51" s="3"/>
      <c r="G51" s="44">
        <v>100000</v>
      </c>
      <c r="H51" s="3"/>
      <c r="I51" s="3"/>
      <c r="J51" s="44">
        <v>100000</v>
      </c>
      <c r="K51" s="3"/>
      <c r="L51" s="45"/>
      <c r="M51" s="44">
        <f>+J51</f>
        <v>100000</v>
      </c>
      <c r="N51" s="45"/>
      <c r="O51" s="45"/>
      <c r="P51" s="44">
        <f>+M51</f>
        <v>100000</v>
      </c>
      <c r="Q51" s="3"/>
      <c r="R51" s="3"/>
      <c r="S51" s="3"/>
    </row>
    <row r="52" spans="1:19" x14ac:dyDescent="0.25">
      <c r="A52" s="9"/>
      <c r="B52" s="38"/>
      <c r="C52" s="40" t="s">
        <v>13</v>
      </c>
      <c r="D52" s="44">
        <f>+'[1]NR 2020'!G52</f>
        <v>4307846</v>
      </c>
      <c r="E52" s="36"/>
      <c r="F52" s="3"/>
      <c r="G52" s="44">
        <f>+'[1]NR 2020'!M52</f>
        <v>989431.98000000045</v>
      </c>
      <c r="H52" s="3"/>
      <c r="I52" s="3"/>
      <c r="J52" s="44">
        <f>+'[1]NR 2020'!Y52</f>
        <v>8209437</v>
      </c>
      <c r="K52" s="3"/>
      <c r="L52" s="45"/>
      <c r="M52" s="44">
        <f>+J52</f>
        <v>8209437</v>
      </c>
      <c r="N52" s="45"/>
      <c r="O52" s="45"/>
      <c r="P52" s="44">
        <f>+M52</f>
        <v>8209437</v>
      </c>
      <c r="Q52" s="3"/>
      <c r="R52" s="3"/>
      <c r="S52" s="3"/>
    </row>
    <row r="53" spans="1:19" x14ac:dyDescent="0.25">
      <c r="A53" s="9"/>
      <c r="B53" s="38"/>
      <c r="C53" s="40" t="s">
        <v>12</v>
      </c>
      <c r="D53" s="44">
        <f>+'[1]NR 2020'!G53</f>
        <v>0</v>
      </c>
      <c r="E53" s="36"/>
      <c r="F53" s="3"/>
      <c r="G53" s="44">
        <f>+'[1]NR 2020'!M53</f>
        <v>0</v>
      </c>
      <c r="H53" s="3"/>
      <c r="I53" s="3"/>
      <c r="J53" s="44">
        <v>0</v>
      </c>
      <c r="K53" s="3"/>
      <c r="L53" s="45"/>
      <c r="M53" s="44">
        <f>+J53</f>
        <v>0</v>
      </c>
      <c r="N53" s="45"/>
      <c r="O53" s="45"/>
      <c r="P53" s="44">
        <f>+M53</f>
        <v>0</v>
      </c>
      <c r="Q53" s="3"/>
      <c r="R53" s="3"/>
      <c r="S53" s="3"/>
    </row>
    <row r="54" spans="1:19" x14ac:dyDescent="0.25">
      <c r="A54" s="9"/>
      <c r="B54" s="38"/>
      <c r="C54" s="46" t="s">
        <v>11</v>
      </c>
      <c r="D54" s="44">
        <f>+'[1]NR 2020'!G54</f>
        <v>157290</v>
      </c>
      <c r="E54" s="36"/>
      <c r="F54" s="3"/>
      <c r="G54" s="44">
        <f>+'[1]NR 2020'!M54</f>
        <v>68301.990800000029</v>
      </c>
      <c r="H54" s="3"/>
      <c r="I54" s="3"/>
      <c r="J54" s="44">
        <f>+'[1]NR 2020'!Y54</f>
        <v>182014.39995299978</v>
      </c>
      <c r="K54" s="3"/>
      <c r="L54" s="45"/>
      <c r="M54" s="44">
        <f>+J54</f>
        <v>182014.39995299978</v>
      </c>
      <c r="N54" s="45"/>
      <c r="O54" s="45"/>
      <c r="P54" s="44">
        <f>+M54</f>
        <v>182014.39995299978</v>
      </c>
      <c r="Q54" s="3"/>
      <c r="R54" s="3"/>
      <c r="S54" s="3"/>
    </row>
    <row r="55" spans="1:19" ht="10.5" customHeight="1" x14ac:dyDescent="0.25">
      <c r="A55" s="9"/>
      <c r="B55" s="38"/>
      <c r="C55" s="37"/>
      <c r="D55" s="36"/>
      <c r="E55" s="3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8"/>
      <c r="C56" s="43" t="s">
        <v>10</v>
      </c>
      <c r="D56" s="41" t="s">
        <v>9</v>
      </c>
      <c r="E56" s="36"/>
      <c r="F56" s="35"/>
      <c r="G56" s="41" t="s">
        <v>8</v>
      </c>
      <c r="H56" s="36"/>
      <c r="I56" s="35"/>
      <c r="J56" s="41" t="s">
        <v>7</v>
      </c>
      <c r="K56" s="35"/>
      <c r="L56" s="3"/>
      <c r="M56" s="41" t="s">
        <v>6</v>
      </c>
      <c r="N56" s="42"/>
      <c r="O56" s="42"/>
      <c r="P56" s="41" t="s">
        <v>5</v>
      </c>
      <c r="Q56" s="3"/>
      <c r="R56" s="3"/>
      <c r="S56" s="3"/>
    </row>
    <row r="57" spans="1:19" x14ac:dyDescent="0.25">
      <c r="A57" s="9"/>
      <c r="B57" s="38"/>
      <c r="C57" s="40"/>
      <c r="D57" s="39">
        <f>+'[1]NR 2020'!E57</f>
        <v>189</v>
      </c>
      <c r="E57" s="36"/>
      <c r="F57" s="35"/>
      <c r="G57" s="39">
        <f>+'[1]NR 2020'!J57</f>
        <v>200</v>
      </c>
      <c r="H57" s="36"/>
      <c r="I57" s="35"/>
      <c r="J57" s="39">
        <v>200</v>
      </c>
      <c r="K57" s="35"/>
      <c r="L57" s="3"/>
      <c r="M57" s="39">
        <f>+J57</f>
        <v>200</v>
      </c>
      <c r="N57" s="3"/>
      <c r="O57" s="3"/>
      <c r="P57" s="39">
        <f>+M57</f>
        <v>200</v>
      </c>
      <c r="Q57" s="3"/>
      <c r="R57" s="3"/>
      <c r="S57" s="3"/>
    </row>
    <row r="58" spans="1:19" x14ac:dyDescent="0.25">
      <c r="A58" s="9"/>
      <c r="B58" s="38"/>
      <c r="C58" s="37"/>
      <c r="D58" s="36"/>
      <c r="E58" s="36"/>
      <c r="F58" s="35"/>
      <c r="G58" s="36"/>
      <c r="H58" s="36"/>
      <c r="I58" s="35"/>
      <c r="J58" s="35"/>
      <c r="K58" s="35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4" t="s">
        <v>4</v>
      </c>
      <c r="C59" s="33"/>
      <c r="D59" s="32"/>
      <c r="E59" s="32"/>
      <c r="F59" s="32"/>
      <c r="G59" s="32"/>
      <c r="H59" s="32"/>
      <c r="I59" s="32"/>
      <c r="J59" s="32"/>
      <c r="K59" s="32"/>
      <c r="L59" s="31"/>
      <c r="M59" s="31"/>
      <c r="N59" s="31"/>
      <c r="O59" s="31"/>
      <c r="P59" s="31"/>
      <c r="Q59" s="31"/>
      <c r="R59" s="30"/>
      <c r="S59" s="3"/>
    </row>
    <row r="60" spans="1:19" x14ac:dyDescent="0.25">
      <c r="A60" s="9"/>
      <c r="B60" s="2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28"/>
      <c r="C61" s="27"/>
      <c r="D61" s="27"/>
      <c r="E61" s="27"/>
      <c r="F61" s="27"/>
      <c r="G61" s="27"/>
      <c r="H61" s="27"/>
      <c r="I61" s="27"/>
      <c r="J61" s="27"/>
      <c r="K61" s="27"/>
      <c r="L61" s="21"/>
      <c r="M61" s="21"/>
      <c r="N61" s="21"/>
      <c r="O61" s="21"/>
      <c r="P61" s="21"/>
      <c r="Q61" s="21"/>
      <c r="R61" s="20"/>
      <c r="S61" s="3"/>
    </row>
    <row r="62" spans="1:19" x14ac:dyDescent="0.25">
      <c r="A62" s="9"/>
      <c r="B62" s="28"/>
      <c r="C62" s="27"/>
      <c r="D62" s="27"/>
      <c r="E62" s="27"/>
      <c r="F62" s="27"/>
      <c r="G62" s="27"/>
      <c r="H62" s="27"/>
      <c r="I62" s="27"/>
      <c r="J62" s="27"/>
      <c r="K62" s="27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28"/>
      <c r="C64" s="27"/>
      <c r="D64" s="27"/>
      <c r="E64" s="27"/>
      <c r="F64" s="27"/>
      <c r="G64" s="27"/>
      <c r="H64" s="27"/>
      <c r="I64" s="27"/>
      <c r="J64" s="27"/>
      <c r="K64" s="27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3</v>
      </c>
      <c r="C72" s="14">
        <v>43787</v>
      </c>
      <c r="D72" s="13"/>
      <c r="E72" s="8"/>
      <c r="F72" s="8" t="s">
        <v>2</v>
      </c>
      <c r="G72" s="12" t="s">
        <v>1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G10:I10"/>
    <mergeCell ref="G12:I12"/>
    <mergeCell ref="G13:G14"/>
    <mergeCell ref="H13:H14"/>
    <mergeCell ref="E13:E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F26:F27"/>
    <mergeCell ref="F13:F14"/>
    <mergeCell ref="B63:K63"/>
    <mergeCell ref="B64:K64"/>
    <mergeCell ref="B62:K62"/>
    <mergeCell ref="D59:K59"/>
    <mergeCell ref="B61:K61"/>
    <mergeCell ref="C43:C44"/>
    <mergeCell ref="C46:C47"/>
    <mergeCell ref="B26:B27"/>
    <mergeCell ref="G26:G27"/>
    <mergeCell ref="H26:H27"/>
    <mergeCell ref="I26:I27"/>
    <mergeCell ref="L13:L14"/>
    <mergeCell ref="J25:L25"/>
    <mergeCell ref="B13:B14"/>
    <mergeCell ref="C26:C27"/>
    <mergeCell ref="C13:C14"/>
    <mergeCell ref="L26:L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2021-2022</vt:lpstr>
      <vt:lpstr>'SVR 2021-2022'!Oblast_tisku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2019-12-09T14:34:00Z</dcterms:created>
  <dcterms:modified xsi:type="dcterms:W3CDTF">2019-12-09T14:34:37Z</dcterms:modified>
</cp:coreProperties>
</file>