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ŠKOLY 2021-2022\"/>
    </mc:Choice>
  </mc:AlternateContent>
  <bookViews>
    <workbookView xWindow="0" yWindow="0" windowWidth="28800" windowHeight="12135"/>
  </bookViews>
  <sheets>
    <sheet name="SVČ Domeček" sheetId="1" r:id="rId1"/>
  </sheets>
  <externalReferences>
    <externalReference r:id="rId2"/>
  </externalReferences>
  <definedNames>
    <definedName name="_xlnm.Print_Area" localSheetId="0">'SVČ Domeček'!$A$1:$S$77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M50" i="1"/>
  <c r="J50" i="1"/>
  <c r="G50" i="1"/>
  <c r="D50" i="1"/>
  <c r="N40" i="1"/>
  <c r="Q39" i="1"/>
  <c r="N39" i="1"/>
  <c r="M39" i="1"/>
  <c r="R38" i="1"/>
  <c r="O38" i="1"/>
  <c r="L38" i="1"/>
  <c r="K38" i="1"/>
  <c r="J38" i="1"/>
  <c r="H38" i="1"/>
  <c r="G38" i="1"/>
  <c r="I38" i="1" s="1"/>
  <c r="E38" i="1"/>
  <c r="D38" i="1"/>
  <c r="F38" i="1" s="1"/>
  <c r="R37" i="1"/>
  <c r="O37" i="1"/>
  <c r="K37" i="1"/>
  <c r="J37" i="1"/>
  <c r="L37" i="1" s="1"/>
  <c r="H37" i="1"/>
  <c r="G37" i="1"/>
  <c r="I37" i="1" s="1"/>
  <c r="E37" i="1"/>
  <c r="F37" i="1" s="1"/>
  <c r="D37" i="1"/>
  <c r="R36" i="1"/>
  <c r="O36" i="1"/>
  <c r="K36" i="1"/>
  <c r="J36" i="1"/>
  <c r="L36" i="1" s="1"/>
  <c r="H36" i="1"/>
  <c r="I36" i="1" s="1"/>
  <c r="G36" i="1"/>
  <c r="F36" i="1"/>
  <c r="E36" i="1"/>
  <c r="D36" i="1"/>
  <c r="R35" i="1"/>
  <c r="O35" i="1"/>
  <c r="O39" i="1" s="1"/>
  <c r="K35" i="1"/>
  <c r="L35" i="1" s="1"/>
  <c r="J35" i="1"/>
  <c r="I35" i="1"/>
  <c r="H35" i="1"/>
  <c r="G35" i="1"/>
  <c r="E35" i="1"/>
  <c r="D35" i="1"/>
  <c r="F35" i="1" s="1"/>
  <c r="R34" i="1"/>
  <c r="O34" i="1"/>
  <c r="L34" i="1"/>
  <c r="K34" i="1"/>
  <c r="J34" i="1"/>
  <c r="H34" i="1"/>
  <c r="G34" i="1"/>
  <c r="I34" i="1" s="1"/>
  <c r="E34" i="1"/>
  <c r="D34" i="1"/>
  <c r="F34" i="1" s="1"/>
  <c r="R33" i="1"/>
  <c r="O33" i="1"/>
  <c r="K33" i="1"/>
  <c r="J33" i="1"/>
  <c r="L33" i="1" s="1"/>
  <c r="H33" i="1"/>
  <c r="G33" i="1"/>
  <c r="I33" i="1" s="1"/>
  <c r="E33" i="1"/>
  <c r="D33" i="1"/>
  <c r="F33" i="1" s="1"/>
  <c r="O32" i="1"/>
  <c r="P32" i="1" s="1"/>
  <c r="M32" i="1"/>
  <c r="L32" i="1"/>
  <c r="K32" i="1"/>
  <c r="J32" i="1"/>
  <c r="H32" i="1"/>
  <c r="G32" i="1"/>
  <c r="I32" i="1" s="1"/>
  <c r="E32" i="1"/>
  <c r="D32" i="1"/>
  <c r="F32" i="1" s="1"/>
  <c r="R31" i="1"/>
  <c r="O31" i="1"/>
  <c r="K31" i="1"/>
  <c r="J31" i="1"/>
  <c r="L31" i="1" s="1"/>
  <c r="H31" i="1"/>
  <c r="G31" i="1"/>
  <c r="I31" i="1" s="1"/>
  <c r="E31" i="1"/>
  <c r="D31" i="1"/>
  <c r="F31" i="1" s="1"/>
  <c r="R30" i="1"/>
  <c r="O30" i="1"/>
  <c r="K30" i="1"/>
  <c r="J30" i="1"/>
  <c r="L30" i="1" s="1"/>
  <c r="H30" i="1"/>
  <c r="G30" i="1"/>
  <c r="I30" i="1" s="1"/>
  <c r="F30" i="1"/>
  <c r="E30" i="1"/>
  <c r="D30" i="1"/>
  <c r="R29" i="1"/>
  <c r="O29" i="1"/>
  <c r="K29" i="1"/>
  <c r="J29" i="1"/>
  <c r="L29" i="1" s="1"/>
  <c r="I29" i="1"/>
  <c r="H29" i="1"/>
  <c r="G29" i="1"/>
  <c r="E29" i="1"/>
  <c r="E39" i="1" s="1"/>
  <c r="D29" i="1"/>
  <c r="F29" i="1" s="1"/>
  <c r="R28" i="1"/>
  <c r="O28" i="1"/>
  <c r="L28" i="1"/>
  <c r="K28" i="1"/>
  <c r="K39" i="1" s="1"/>
  <c r="J28" i="1"/>
  <c r="J39" i="1" s="1"/>
  <c r="H28" i="1"/>
  <c r="H39" i="1" s="1"/>
  <c r="G28" i="1"/>
  <c r="G39" i="1" s="1"/>
  <c r="E28" i="1"/>
  <c r="D28" i="1"/>
  <c r="F28" i="1" s="1"/>
  <c r="Q24" i="1"/>
  <c r="Q40" i="1" s="1"/>
  <c r="P24" i="1"/>
  <c r="N24" i="1"/>
  <c r="M24" i="1"/>
  <c r="M40" i="1" s="1"/>
  <c r="R23" i="1"/>
  <c r="O23" i="1"/>
  <c r="K23" i="1"/>
  <c r="J23" i="1"/>
  <c r="L23" i="1" s="1"/>
  <c r="H23" i="1"/>
  <c r="G23" i="1"/>
  <c r="I23" i="1" s="1"/>
  <c r="F23" i="1"/>
  <c r="E23" i="1"/>
  <c r="D23" i="1"/>
  <c r="R22" i="1"/>
  <c r="O22" i="1"/>
  <c r="K22" i="1"/>
  <c r="J22" i="1"/>
  <c r="L22" i="1" s="1"/>
  <c r="I22" i="1"/>
  <c r="H22" i="1"/>
  <c r="G22" i="1"/>
  <c r="E22" i="1"/>
  <c r="D22" i="1"/>
  <c r="F22" i="1" s="1"/>
  <c r="R21" i="1"/>
  <c r="O21" i="1"/>
  <c r="L21" i="1"/>
  <c r="K21" i="1"/>
  <c r="J21" i="1"/>
  <c r="E21" i="1"/>
  <c r="D21" i="1"/>
  <c r="F21" i="1" s="1"/>
  <c r="R20" i="1"/>
  <c r="O20" i="1"/>
  <c r="L20" i="1"/>
  <c r="K20" i="1"/>
  <c r="J20" i="1"/>
  <c r="H20" i="1"/>
  <c r="I20" i="1" s="1"/>
  <c r="E20" i="1"/>
  <c r="D20" i="1"/>
  <c r="F20" i="1" s="1"/>
  <c r="R19" i="1"/>
  <c r="O19" i="1"/>
  <c r="K19" i="1"/>
  <c r="J19" i="1"/>
  <c r="L19" i="1" s="1"/>
  <c r="H19" i="1"/>
  <c r="G19" i="1"/>
  <c r="I19" i="1" s="1"/>
  <c r="F19" i="1"/>
  <c r="E19" i="1"/>
  <c r="D19" i="1"/>
  <c r="R18" i="1"/>
  <c r="O18" i="1"/>
  <c r="K18" i="1"/>
  <c r="J18" i="1"/>
  <c r="L18" i="1" s="1"/>
  <c r="I18" i="1"/>
  <c r="G18" i="1"/>
  <c r="E18" i="1"/>
  <c r="D18" i="1"/>
  <c r="F18" i="1" s="1"/>
  <c r="R17" i="1"/>
  <c r="O17" i="1"/>
  <c r="K17" i="1"/>
  <c r="L17" i="1" s="1"/>
  <c r="J17" i="1"/>
  <c r="H17" i="1"/>
  <c r="G17" i="1"/>
  <c r="I17" i="1" s="1"/>
  <c r="E17" i="1"/>
  <c r="D17" i="1"/>
  <c r="F17" i="1" s="1"/>
  <c r="R16" i="1"/>
  <c r="O16" i="1"/>
  <c r="K16" i="1"/>
  <c r="J16" i="1"/>
  <c r="L16" i="1" s="1"/>
  <c r="H16" i="1"/>
  <c r="G16" i="1"/>
  <c r="I16" i="1" s="1"/>
  <c r="F16" i="1"/>
  <c r="E16" i="1"/>
  <c r="D16" i="1"/>
  <c r="R15" i="1"/>
  <c r="R24" i="1" s="1"/>
  <c r="O15" i="1"/>
  <c r="O24" i="1" s="1"/>
  <c r="O40" i="1" s="1"/>
  <c r="O41" i="1" s="1"/>
  <c r="K15" i="1"/>
  <c r="J15" i="1"/>
  <c r="J24" i="1" s="1"/>
  <c r="J40" i="1" s="1"/>
  <c r="I15" i="1"/>
  <c r="H15" i="1"/>
  <c r="H24" i="1" s="1"/>
  <c r="H40" i="1" s="1"/>
  <c r="G15" i="1"/>
  <c r="E15" i="1"/>
  <c r="E24" i="1" s="1"/>
  <c r="E40" i="1" s="1"/>
  <c r="D15" i="1"/>
  <c r="D24" i="1" s="1"/>
  <c r="D8" i="1"/>
  <c r="D6" i="1"/>
  <c r="D4" i="1"/>
  <c r="F39" i="1" l="1"/>
  <c r="R39" i="1"/>
  <c r="R40" i="1" s="1"/>
  <c r="R41" i="1" s="1"/>
  <c r="R32" i="1"/>
  <c r="P39" i="1"/>
  <c r="L39" i="1"/>
  <c r="P40" i="1"/>
  <c r="I24" i="1"/>
  <c r="K24" i="1"/>
  <c r="K40" i="1" s="1"/>
  <c r="L15" i="1"/>
  <c r="L24" i="1" s="1"/>
  <c r="L40" i="1" s="1"/>
  <c r="L41" i="1" s="1"/>
  <c r="D39" i="1"/>
  <c r="D40" i="1" s="1"/>
  <c r="G24" i="1"/>
  <c r="G40" i="1" s="1"/>
  <c r="F15" i="1"/>
  <c r="F24" i="1" s="1"/>
  <c r="F40" i="1" s="1"/>
  <c r="F41" i="1" s="1"/>
  <c r="I28" i="1"/>
  <c r="I39" i="1" s="1"/>
  <c r="I40" i="1" l="1"/>
  <c r="I41" i="1" s="1"/>
</calcChain>
</file>

<file path=xl/sharedStrings.xml><?xml version="1.0" encoding="utf-8"?>
<sst xmlns="http://schemas.openxmlformats.org/spreadsheetml/2006/main" count="149" uniqueCount="95">
  <si>
    <t>Střednědobý výhled hospodaření příspěvkové organizace na období let 2021-2022</t>
  </si>
  <si>
    <t>Název organizace:</t>
  </si>
  <si>
    <t>IČO:</t>
  </si>
  <si>
    <t>Sídlo:</t>
  </si>
  <si>
    <t xml:space="preserve">Poř.č. řádku </t>
  </si>
  <si>
    <t>Ukazatel</t>
  </si>
  <si>
    <t>Skutečnost 2018</t>
  </si>
  <si>
    <t>Plán 2019</t>
  </si>
  <si>
    <t>Požadavek na rozpočet 2020</t>
  </si>
  <si>
    <t>Výhled rozpočtu 2021</t>
  </si>
  <si>
    <t>Výhled rozpočtu 2022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</si>
  <si>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</si>
  <si>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</si>
  <si>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</si>
  <si>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</si>
  <si>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</si>
  <si>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</si>
  <si>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</si>
  <si>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</si>
  <si>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</si>
  <si>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</si>
  <si>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</si>
  <si>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</si>
  <si>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</si>
  <si>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</si>
  <si>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</si>
  <si>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</si>
  <si>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</si>
  <si>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</si>
  <si>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</si>
  <si>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</si>
  <si>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</si>
  <si>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</si>
  <si>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</si>
  <si>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</si>
  <si>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</si>
  <si>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</si>
  <si>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</si>
  <si>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</si>
  <si>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</si>
  <si>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</si>
  <si>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</si>
  <si>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</si>
  <si>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</si>
  <si>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</si>
  <si>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</si>
  <si>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</si>
  <si>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</si>
  <si>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</si>
  <si>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</si>
  <si>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</si>
  <si>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</si>
  <si>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</si>
  <si>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</si>
  <si>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</si>
  <si>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</si>
  <si>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</si>
  <si>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</si>
  <si>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</si>
  <si>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</si>
  <si>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</si>
  <si>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</si>
  <si>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</si>
  <si>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</si>
  <si>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</si>
  <si>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</si>
  <si>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</si>
  <si>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</si>
  <si>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</si>
  <si>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</si>
  <si>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</si>
  <si>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</si>
  <si>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</si>
  <si>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</si>
  <si>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</si>
  <si>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</si>
  <si>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</si>
  <si>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</si>
  <si>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</si>
  <si>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</si>
  <si>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</si>
  <si>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</si>
  <si>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</si>
  <si>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</si>
  <si>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</si>
  <si>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</si>
  <si>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</si>
  <si>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</si>
  <si>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</si>
  <si>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</si>
  <si>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</si>
  <si>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</si>
  <si>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</si>
  <si>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Bc. Radoslav Malarik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</si>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</sst>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6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9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9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1" fillId="2" borderId="0" xfId="0" applyFont="1" applyFill="1" applyProtection="1"/>
    <xf numFmtId="49" fontId="2" fillId="0" borderId="0" xfId="0" applyNumberFormat="1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 applyProtection="1">
      <alignment horizontal="left"/>
    </xf>
    <xf numFmtId="49" fontId="3" fillId="0" borderId="0" xfId="0" applyNumberFormat="1" applyFont="1" applyFill="1" applyAlignment="1" applyProtection="1">
      <alignment horizontal="left"/>
    </xf>
    <xf numFmtId="49" fontId="3" fillId="0" borderId="0" xfId="0" applyNumberFormat="1" applyFont="1" applyFill="1" applyAlignment="1" applyProtection="1">
      <alignment horizontal="left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vertical="center" wrapText="1"/>
    </xf>
    <xf numFmtId="0" fontId="4" fillId="4" borderId="15" xfId="0" applyFont="1" applyFill="1" applyBorder="1" applyAlignment="1" applyProtection="1">
      <alignment vertical="center"/>
    </xf>
    <xf numFmtId="0" fontId="4" fillId="4" borderId="16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wrapText="1"/>
    </xf>
    <xf numFmtId="0" fontId="4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3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3" fillId="0" borderId="33" xfId="0" applyFont="1" applyFill="1" applyBorder="1" applyAlignment="1" applyProtection="1">
      <alignment horizontal="left"/>
    </xf>
    <xf numFmtId="0" fontId="3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4" fillId="0" borderId="15" xfId="0" applyFont="1" applyFill="1" applyBorder="1" applyAlignment="1" applyProtection="1">
      <alignment horizontal="center"/>
    </xf>
    <xf numFmtId="0" fontId="4" fillId="4" borderId="13" xfId="0" applyFont="1" applyFill="1" applyBorder="1" applyProtection="1"/>
    <xf numFmtId="164" fontId="4" fillId="4" borderId="11" xfId="0" applyNumberFormat="1" applyFont="1" applyFill="1" applyBorder="1" applyAlignment="1" applyProtection="1">
      <alignment horizontal="right"/>
    </xf>
    <xf numFmtId="164" fontId="4" fillId="4" borderId="12" xfId="0" applyNumberFormat="1" applyFont="1" applyFill="1" applyBorder="1" applyAlignment="1" applyProtection="1">
      <alignment horizontal="right"/>
    </xf>
    <xf numFmtId="164" fontId="4" fillId="4" borderId="40" xfId="0" applyNumberFormat="1" applyFont="1" applyFill="1" applyBorder="1" applyAlignment="1" applyProtection="1">
      <alignment horizontal="right"/>
    </xf>
    <xf numFmtId="164" fontId="4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4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3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4" fillId="7" borderId="14" xfId="0" applyFont="1" applyFill="1" applyBorder="1" applyProtection="1"/>
    <xf numFmtId="164" fontId="4" fillId="7" borderId="17" xfId="0" applyNumberFormat="1" applyFont="1" applyFill="1" applyBorder="1" applyProtection="1"/>
    <xf numFmtId="164" fontId="4" fillId="7" borderId="15" xfId="0" applyNumberFormat="1" applyFont="1" applyFill="1" applyBorder="1" applyProtection="1"/>
    <xf numFmtId="164" fontId="4" fillId="7" borderId="14" xfId="0" applyNumberFormat="1" applyFont="1" applyFill="1" applyBorder="1" applyProtection="1"/>
    <xf numFmtId="164" fontId="4" fillId="7" borderId="19" xfId="0" applyNumberFormat="1" applyFont="1" applyFill="1" applyBorder="1" applyProtection="1"/>
    <xf numFmtId="164" fontId="4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0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0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Protection="1"/>
    <xf numFmtId="164" fontId="4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4" fillId="6" borderId="12" xfId="0" applyFont="1" applyFill="1" applyBorder="1" applyAlignment="1" applyProtection="1">
      <alignment horizontal="left" vertical="center"/>
    </xf>
    <xf numFmtId="164" fontId="4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4" fillId="6" borderId="21" xfId="0" applyFont="1" applyFill="1" applyBorder="1" applyAlignment="1" applyProtection="1">
      <alignment horizontal="left" vertical="center"/>
    </xf>
    <xf numFmtId="164" fontId="4" fillId="0" borderId="53" xfId="0" applyNumberFormat="1" applyFont="1" applyFill="1" applyBorder="1" applyProtection="1"/>
    <xf numFmtId="164" fontId="4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4" fillId="2" borderId="0" xfId="0" applyFont="1" applyFill="1" applyBorder="1" applyAlignment="1" applyProtection="1">
      <alignment horizontal="center"/>
    </xf>
    <xf numFmtId="0" fontId="4" fillId="6" borderId="19" xfId="0" applyFont="1" applyFill="1" applyBorder="1" applyAlignment="1" applyProtection="1">
      <alignment horizontal="left" vertical="center"/>
    </xf>
    <xf numFmtId="164" fontId="4" fillId="0" borderId="54" xfId="0" applyNumberFormat="1" applyFont="1" applyFill="1" applyBorder="1" applyProtection="1">
      <protection locked="0"/>
    </xf>
    <xf numFmtId="164" fontId="4" fillId="0" borderId="22" xfId="0" applyNumberFormat="1" applyFont="1" applyFill="1" applyBorder="1" applyProtection="1">
      <protection locked="0"/>
    </xf>
    <xf numFmtId="0" fontId="4" fillId="6" borderId="34" xfId="0" applyFont="1" applyFill="1" applyBorder="1" applyProtection="1"/>
    <xf numFmtId="164" fontId="4" fillId="6" borderId="34" xfId="0" applyNumberFormat="1" applyFont="1" applyFill="1" applyBorder="1" applyAlignment="1" applyProtection="1">
      <alignment horizontal="center"/>
    </xf>
    <xf numFmtId="164" fontId="4" fillId="2" borderId="0" xfId="0" applyNumberFormat="1" applyFont="1" applyFill="1" applyBorder="1" applyAlignment="1" applyProtection="1">
      <alignment horizontal="center"/>
    </xf>
    <xf numFmtId="0" fontId="4" fillId="0" borderId="34" xfId="0" applyFont="1" applyFill="1" applyBorder="1" applyProtection="1"/>
    <xf numFmtId="164" fontId="4" fillId="0" borderId="34" xfId="0" applyNumberFormat="1" applyFont="1" applyFill="1" applyBorder="1" applyAlignment="1" applyProtection="1">
      <alignment horizontal="right"/>
      <protection locked="0"/>
    </xf>
    <xf numFmtId="164" fontId="4" fillId="0" borderId="34" xfId="0" applyNumberFormat="1" applyFont="1" applyFill="1" applyBorder="1" applyProtection="1"/>
    <xf numFmtId="164" fontId="4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4" fillId="0" borderId="34" xfId="0" applyNumberFormat="1" applyFont="1" applyFill="1" applyBorder="1" applyProtection="1">
      <protection locked="0"/>
    </xf>
    <xf numFmtId="0" fontId="4" fillId="6" borderId="44" xfId="0" applyFont="1" applyFill="1" applyBorder="1" applyAlignment="1" applyProtection="1">
      <alignment horizontal="left"/>
    </xf>
    <xf numFmtId="0" fontId="4" fillId="6" borderId="42" xfId="0" applyFont="1" applyFill="1" applyBorder="1" applyAlignment="1" applyProtection="1">
      <alignment horizontal="left"/>
    </xf>
    <xf numFmtId="164" fontId="4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4" fillId="0" borderId="56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4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4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/>
    </xf>
    <xf numFmtId="14" fontId="4" fillId="10" borderId="0" xfId="0" applyNumberFormat="1" applyFont="1" applyFill="1" applyBorder="1" applyAlignment="1" applyProtection="1">
      <alignment horizontal="left"/>
      <protection locked="0"/>
    </xf>
    <xf numFmtId="0" fontId="4" fillId="1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10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0/&#352;KOLY/SV&#268;%20Dome&#269;ek%20-%20B+C)%20%20NR%202020%20+%20SVR%202021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0"/>
      <sheetName val="SVR 2021-2022"/>
    </sheetNames>
    <sheetDataSet>
      <sheetData sheetId="0">
        <row r="4">
          <cell r="D4" t="str">
            <v>Středisko volného času Domeček Chomutov, příspěvková organizace</v>
          </cell>
        </row>
        <row r="6">
          <cell r="D6" t="str">
            <v>71 29 41 47</v>
          </cell>
        </row>
        <row r="8">
          <cell r="D8" t="str">
            <v>Jiráskova 4140, 430 03  Chomutov</v>
          </cell>
        </row>
        <row r="15">
          <cell r="G15">
            <v>2303.5770000000002</v>
          </cell>
          <cell r="H15">
            <v>288.12400000000002</v>
          </cell>
          <cell r="L15">
            <v>2400</v>
          </cell>
          <cell r="N15">
            <v>350</v>
          </cell>
          <cell r="Y15">
            <v>2400</v>
          </cell>
          <cell r="Z15">
            <v>350</v>
          </cell>
        </row>
        <row r="16">
          <cell r="G16">
            <v>1122</v>
          </cell>
          <cell r="J16">
            <v>1144</v>
          </cell>
          <cell r="Y16">
            <v>1170.5</v>
          </cell>
        </row>
        <row r="17">
          <cell r="G17">
            <v>102</v>
          </cell>
          <cell r="Y17">
            <v>0</v>
          </cell>
        </row>
        <row r="18">
          <cell r="G18">
            <v>8807.2799999999988</v>
          </cell>
          <cell r="K18">
            <v>8082.1</v>
          </cell>
          <cell r="Y18">
            <v>9399.7999999999993</v>
          </cell>
        </row>
        <row r="19">
          <cell r="G19">
            <v>0</v>
          </cell>
          <cell r="Y19">
            <v>0</v>
          </cell>
        </row>
        <row r="20">
          <cell r="G20">
            <v>55</v>
          </cell>
          <cell r="Y20">
            <v>920</v>
          </cell>
        </row>
        <row r="21">
          <cell r="G21">
            <v>51.580999999999996</v>
          </cell>
          <cell r="H21">
            <v>6.5250000000000004</v>
          </cell>
          <cell r="Y21">
            <v>82</v>
          </cell>
          <cell r="Z21">
            <v>6</v>
          </cell>
        </row>
        <row r="22">
          <cell r="G22">
            <v>0</v>
          </cell>
          <cell r="Y22">
            <v>0</v>
          </cell>
        </row>
        <row r="23">
          <cell r="G23">
            <v>0</v>
          </cell>
          <cell r="Y23">
            <v>0</v>
          </cell>
        </row>
        <row r="28">
          <cell r="G28">
            <v>611.11199999999997</v>
          </cell>
          <cell r="H28">
            <v>139.94200000000001</v>
          </cell>
          <cell r="M28">
            <v>250</v>
          </cell>
          <cell r="N28">
            <v>300</v>
          </cell>
          <cell r="Y28">
            <v>250</v>
          </cell>
          <cell r="Z28">
            <v>300</v>
          </cell>
        </row>
        <row r="29">
          <cell r="G29">
            <v>623.16499999999996</v>
          </cell>
          <cell r="M29">
            <v>680</v>
          </cell>
          <cell r="Y29">
            <v>713</v>
          </cell>
        </row>
        <row r="30">
          <cell r="G30">
            <v>702.52800000000002</v>
          </cell>
          <cell r="H30">
            <v>65.787000000000006</v>
          </cell>
          <cell r="M30">
            <v>700</v>
          </cell>
          <cell r="N30">
            <v>50</v>
          </cell>
          <cell r="Y30">
            <v>700</v>
          </cell>
          <cell r="Z30">
            <v>56</v>
          </cell>
        </row>
        <row r="31">
          <cell r="G31">
            <v>901.33800000000008</v>
          </cell>
          <cell r="M31">
            <v>983</v>
          </cell>
          <cell r="Y31">
            <v>1145.5</v>
          </cell>
        </row>
        <row r="32">
          <cell r="G32">
            <v>6645.6</v>
          </cell>
          <cell r="M32">
            <v>6041.5</v>
          </cell>
          <cell r="Y32">
            <v>7552.2</v>
          </cell>
        </row>
        <row r="33">
          <cell r="G33">
            <v>6249.2929999999997</v>
          </cell>
          <cell r="M33">
            <v>5881.5</v>
          </cell>
          <cell r="Y33">
            <v>6642.2</v>
          </cell>
        </row>
        <row r="34">
          <cell r="G34">
            <v>396.339</v>
          </cell>
          <cell r="M34">
            <v>160</v>
          </cell>
          <cell r="Y34">
            <v>910</v>
          </cell>
        </row>
        <row r="35">
          <cell r="G35">
            <v>2187.7939999999999</v>
          </cell>
          <cell r="M35">
            <v>2200.6</v>
          </cell>
          <cell r="Y35">
            <v>2496.3000000000002</v>
          </cell>
        </row>
        <row r="36">
          <cell r="G36">
            <v>4.2</v>
          </cell>
          <cell r="M36">
            <v>8</v>
          </cell>
          <cell r="Y36">
            <v>8</v>
          </cell>
        </row>
        <row r="37">
          <cell r="G37">
            <v>142.52000000000001</v>
          </cell>
          <cell r="M37">
            <v>165</v>
          </cell>
          <cell r="Y37">
            <v>169.529</v>
          </cell>
        </row>
        <row r="38">
          <cell r="G38">
            <v>570.83600000000001</v>
          </cell>
          <cell r="M38">
            <v>700</v>
          </cell>
          <cell r="Y38">
            <v>937.8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rgb="FF00B050"/>
  </sheetPr>
  <dimension ref="A1:S264"/>
  <sheetViews>
    <sheetView showGridLines="0" tabSelected="1" zoomScale="80" zoomScaleNormal="80" zoomScaleSheetLayoutView="80" workbookViewId="0">
      <selection activeCell="H74" sqref="H7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8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2020'!D4:U4</f>
        <v>Středisko volného času Domeček Chomutov, příspěvková organizace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 t="str">
        <f>'[1]NR 2020'!D6</f>
        <v>71 29 41 47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2020'!D8:U8</f>
        <v>Jiráskova 4140, 430 03 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2020'!G15</f>
        <v>2303.5770000000002</v>
      </c>
      <c r="E15" s="47">
        <f>'[1]NR 2020'!H15</f>
        <v>288.12400000000002</v>
      </c>
      <c r="F15" s="48">
        <f t="shared" ref="F15:F23" si="0">D15+E15</f>
        <v>2591.701</v>
      </c>
      <c r="G15" s="46">
        <f>'[1]NR 2020'!L15</f>
        <v>2400</v>
      </c>
      <c r="H15" s="47">
        <f>'[1]NR 2020'!N15</f>
        <v>350</v>
      </c>
      <c r="I15" s="49">
        <f t="shared" ref="I15:I23" si="1">G15+H15</f>
        <v>2750</v>
      </c>
      <c r="J15" s="50">
        <f>'[1]NR 2020'!Y15</f>
        <v>2400</v>
      </c>
      <c r="K15" s="51">
        <f>'[1]NR 2020'!Z15</f>
        <v>350</v>
      </c>
      <c r="L15" s="52">
        <f>J15+K15</f>
        <v>2750</v>
      </c>
      <c r="M15" s="53">
        <v>2400</v>
      </c>
      <c r="N15" s="47">
        <v>350</v>
      </c>
      <c r="O15" s="48">
        <f t="shared" ref="O15:O23" si="2">M15+N15</f>
        <v>2750</v>
      </c>
      <c r="P15" s="46">
        <v>2400</v>
      </c>
      <c r="Q15" s="47">
        <v>350</v>
      </c>
      <c r="R15" s="48">
        <f t="shared" ref="R15:R23" si="3">P15+Q15</f>
        <v>2750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2020'!G16</f>
        <v>1122</v>
      </c>
      <c r="E16" s="56">
        <f>'[1]NR 2020'!H16</f>
        <v>0</v>
      </c>
      <c r="F16" s="48">
        <f t="shared" si="0"/>
        <v>1122</v>
      </c>
      <c r="G16" s="46">
        <f>'[1]NR 2020'!J16</f>
        <v>1144</v>
      </c>
      <c r="H16" s="56">
        <f>'[1]NR 2020'!K16</f>
        <v>0</v>
      </c>
      <c r="I16" s="49">
        <f t="shared" si="1"/>
        <v>1144</v>
      </c>
      <c r="J16" s="57">
        <f>'[1]NR 2020'!Y16</f>
        <v>1170.5</v>
      </c>
      <c r="K16" s="58">
        <f>'[1]NR 2020'!Z16</f>
        <v>0</v>
      </c>
      <c r="L16" s="59">
        <f t="shared" ref="L16:L23" si="4">J16+K16</f>
        <v>1170.5</v>
      </c>
      <c r="M16" s="60">
        <v>1170.5</v>
      </c>
      <c r="N16" s="56"/>
      <c r="O16" s="48">
        <f t="shared" si="2"/>
        <v>1170.5</v>
      </c>
      <c r="P16" s="61">
        <v>1170.5</v>
      </c>
      <c r="Q16" s="56"/>
      <c r="R16" s="48">
        <f t="shared" si="3"/>
        <v>1170.5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2020'!G17</f>
        <v>102</v>
      </c>
      <c r="E17" s="56">
        <f>'[1]NR 2020'!H17</f>
        <v>0</v>
      </c>
      <c r="F17" s="48">
        <f t="shared" si="0"/>
        <v>102</v>
      </c>
      <c r="G17" s="46">
        <f>'[1]NR 2020'!J17</f>
        <v>0</v>
      </c>
      <c r="H17" s="56">
        <f>'[1]NR 2020'!K17</f>
        <v>0</v>
      </c>
      <c r="I17" s="49">
        <f t="shared" si="1"/>
        <v>0</v>
      </c>
      <c r="J17" s="57">
        <f>'[1]NR 2020'!Y17</f>
        <v>0</v>
      </c>
      <c r="K17" s="58">
        <f>'[1]NR 2020'!Z17</f>
        <v>0</v>
      </c>
      <c r="L17" s="59">
        <f t="shared" si="4"/>
        <v>0</v>
      </c>
      <c r="M17" s="60">
        <v>0</v>
      </c>
      <c r="N17" s="63"/>
      <c r="O17" s="48">
        <f t="shared" si="2"/>
        <v>0</v>
      </c>
      <c r="P17" s="61">
        <v>0</v>
      </c>
      <c r="Q17" s="63"/>
      <c r="R17" s="48">
        <f t="shared" si="3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2020'!G18</f>
        <v>8807.2799999999988</v>
      </c>
      <c r="E18" s="47">
        <f>'[1]NR 2020'!H18</f>
        <v>0</v>
      </c>
      <c r="F18" s="48">
        <f t="shared" si="0"/>
        <v>8807.2799999999988</v>
      </c>
      <c r="G18" s="46">
        <f>'[1]NR 2020'!K18</f>
        <v>8082.1</v>
      </c>
      <c r="H18" s="47">
        <v>0</v>
      </c>
      <c r="I18" s="49">
        <f t="shared" si="1"/>
        <v>8082.1</v>
      </c>
      <c r="J18" s="57">
        <f>'[1]NR 2020'!Y18</f>
        <v>9399.7999999999993</v>
      </c>
      <c r="K18" s="58">
        <f>'[1]NR 2020'!Z18</f>
        <v>0</v>
      </c>
      <c r="L18" s="59">
        <f t="shared" si="4"/>
        <v>9399.7999999999993</v>
      </c>
      <c r="M18" s="60">
        <v>9399.7999999999993</v>
      </c>
      <c r="N18" s="47"/>
      <c r="O18" s="48">
        <f t="shared" si="2"/>
        <v>9399.7999999999993</v>
      </c>
      <c r="P18" s="61">
        <v>9399.7999999999993</v>
      </c>
      <c r="Q18" s="47"/>
      <c r="R18" s="48">
        <f t="shared" si="3"/>
        <v>9399.7999999999993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2020'!G19</f>
        <v>0</v>
      </c>
      <c r="E19" s="47">
        <f>'[1]NR 2020'!H19</f>
        <v>0</v>
      </c>
      <c r="F19" s="48">
        <f t="shared" si="0"/>
        <v>0</v>
      </c>
      <c r="G19" s="46">
        <f>'[1]NR 2020'!J19</f>
        <v>0</v>
      </c>
      <c r="H19" s="47">
        <f>'[1]NR 2020'!K19</f>
        <v>0</v>
      </c>
      <c r="I19" s="49">
        <f t="shared" si="1"/>
        <v>0</v>
      </c>
      <c r="J19" s="57">
        <f>'[1]NR 2020'!Y19</f>
        <v>0</v>
      </c>
      <c r="K19" s="58">
        <f>'[1]NR 2020'!Z19</f>
        <v>0</v>
      </c>
      <c r="L19" s="59">
        <f t="shared" si="4"/>
        <v>0</v>
      </c>
      <c r="M19" s="60">
        <v>0</v>
      </c>
      <c r="N19" s="66"/>
      <c r="O19" s="48">
        <f t="shared" si="2"/>
        <v>0</v>
      </c>
      <c r="P19" s="61">
        <v>0</v>
      </c>
      <c r="Q19" s="66"/>
      <c r="R19" s="48">
        <f t="shared" si="3"/>
        <v>0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2020'!G20</f>
        <v>55</v>
      </c>
      <c r="E20" s="47">
        <f>'[1]NR 2020'!H20</f>
        <v>0</v>
      </c>
      <c r="F20" s="48">
        <f t="shared" si="0"/>
        <v>55</v>
      </c>
      <c r="G20" s="46">
        <v>20</v>
      </c>
      <c r="H20" s="47">
        <f>'[1]NR 2020'!K20</f>
        <v>0</v>
      </c>
      <c r="I20" s="49">
        <f t="shared" si="1"/>
        <v>20</v>
      </c>
      <c r="J20" s="57">
        <f>'[1]NR 2020'!Y20</f>
        <v>920</v>
      </c>
      <c r="K20" s="58">
        <f>'[1]NR 2020'!Z20</f>
        <v>0</v>
      </c>
      <c r="L20" s="59">
        <f t="shared" si="4"/>
        <v>920</v>
      </c>
      <c r="M20" s="60">
        <v>20</v>
      </c>
      <c r="N20" s="66"/>
      <c r="O20" s="48">
        <f t="shared" si="2"/>
        <v>20</v>
      </c>
      <c r="P20" s="61">
        <v>20</v>
      </c>
      <c r="Q20" s="66"/>
      <c r="R20" s="48">
        <f t="shared" si="3"/>
        <v>20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2020'!G21</f>
        <v>51.580999999999996</v>
      </c>
      <c r="E21" s="47">
        <f>'[1]NR 2020'!H21</f>
        <v>6.5250000000000004</v>
      </c>
      <c r="F21" s="48">
        <f t="shared" si="0"/>
        <v>58.105999999999995</v>
      </c>
      <c r="G21" s="46">
        <v>82</v>
      </c>
      <c r="H21" s="47">
        <v>6</v>
      </c>
      <c r="I21" s="49">
        <v>82</v>
      </c>
      <c r="J21" s="57">
        <f>'[1]NR 2020'!Y21</f>
        <v>82</v>
      </c>
      <c r="K21" s="58">
        <f>'[1]NR 2020'!Z21</f>
        <v>6</v>
      </c>
      <c r="L21" s="59">
        <f t="shared" si="4"/>
        <v>88</v>
      </c>
      <c r="M21" s="60">
        <v>82</v>
      </c>
      <c r="N21" s="69">
        <v>10</v>
      </c>
      <c r="O21" s="48">
        <f t="shared" si="2"/>
        <v>92</v>
      </c>
      <c r="P21" s="61">
        <v>82</v>
      </c>
      <c r="Q21" s="69">
        <v>10</v>
      </c>
      <c r="R21" s="48">
        <f t="shared" si="3"/>
        <v>92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2020'!G22</f>
        <v>0</v>
      </c>
      <c r="E22" s="47">
        <f>'[1]NR 2020'!H22</f>
        <v>0</v>
      </c>
      <c r="F22" s="48">
        <f t="shared" si="0"/>
        <v>0</v>
      </c>
      <c r="G22" s="46">
        <f>'[1]NR 2020'!J22</f>
        <v>0</v>
      </c>
      <c r="H22" s="47">
        <f>'[1]NR 2020'!K22</f>
        <v>0</v>
      </c>
      <c r="I22" s="49">
        <f t="shared" si="1"/>
        <v>0</v>
      </c>
      <c r="J22" s="57">
        <f>'[1]NR 2020'!Y22</f>
        <v>0</v>
      </c>
      <c r="K22" s="58">
        <f>'[1]NR 2020'!Z22</f>
        <v>0</v>
      </c>
      <c r="L22" s="59">
        <f t="shared" si="4"/>
        <v>0</v>
      </c>
      <c r="M22" s="60">
        <v>0</v>
      </c>
      <c r="N22" s="69"/>
      <c r="O22" s="48">
        <f t="shared" si="2"/>
        <v>0</v>
      </c>
      <c r="P22" s="61">
        <v>0</v>
      </c>
      <c r="Q22" s="69"/>
      <c r="R22" s="48">
        <f t="shared" si="3"/>
        <v>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2020'!G23</f>
        <v>0</v>
      </c>
      <c r="E23" s="47">
        <f>'[1]NR 2020'!H23</f>
        <v>0</v>
      </c>
      <c r="F23" s="72">
        <f t="shared" si="0"/>
        <v>0</v>
      </c>
      <c r="G23" s="46">
        <f>'[1]NR 2020'!J23</f>
        <v>0</v>
      </c>
      <c r="H23" s="47">
        <f>'[1]NR 2020'!K23</f>
        <v>0</v>
      </c>
      <c r="I23" s="73">
        <f t="shared" si="1"/>
        <v>0</v>
      </c>
      <c r="J23" s="57">
        <f>'[1]NR 2020'!Y23</f>
        <v>0</v>
      </c>
      <c r="K23" s="58">
        <f>'[1]NR 2020'!Z23</f>
        <v>0</v>
      </c>
      <c r="L23" s="59">
        <f t="shared" si="4"/>
        <v>0</v>
      </c>
      <c r="M23" s="74">
        <v>0</v>
      </c>
      <c r="N23" s="75"/>
      <c r="O23" s="72">
        <f t="shared" si="2"/>
        <v>0</v>
      </c>
      <c r="P23" s="76">
        <v>0</v>
      </c>
      <c r="Q23" s="75"/>
      <c r="R23" s="72">
        <f t="shared" si="3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5">SUM(D15:D21)</f>
        <v>12441.438</v>
      </c>
      <c r="E24" s="79">
        <f t="shared" si="5"/>
        <v>294.649</v>
      </c>
      <c r="F24" s="79">
        <f t="shared" si="5"/>
        <v>12736.087</v>
      </c>
      <c r="G24" s="79">
        <f t="shared" si="5"/>
        <v>11728.1</v>
      </c>
      <c r="H24" s="79">
        <f t="shared" si="5"/>
        <v>356</v>
      </c>
      <c r="I24" s="80">
        <f t="shared" si="5"/>
        <v>12078.1</v>
      </c>
      <c r="J24" s="81">
        <f t="shared" si="5"/>
        <v>13972.3</v>
      </c>
      <c r="K24" s="81">
        <f t="shared" si="5"/>
        <v>356</v>
      </c>
      <c r="L24" s="81">
        <f t="shared" si="5"/>
        <v>14328.3</v>
      </c>
      <c r="M24" s="82">
        <f>SUM(M15:M23)</f>
        <v>13072.3</v>
      </c>
      <c r="N24" s="79">
        <f t="shared" si="5"/>
        <v>360</v>
      </c>
      <c r="O24" s="79">
        <f t="shared" si="5"/>
        <v>13432.3</v>
      </c>
      <c r="P24" s="79">
        <f>SUM(P15:P23)</f>
        <v>13072.3</v>
      </c>
      <c r="Q24" s="79">
        <f t="shared" si="5"/>
        <v>360</v>
      </c>
      <c r="R24" s="79">
        <f t="shared" si="5"/>
        <v>13432.3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2020'!G28</f>
        <v>611.11199999999997</v>
      </c>
      <c r="E28" s="47">
        <f>'[1]NR 2020'!H28</f>
        <v>139.94200000000001</v>
      </c>
      <c r="F28" s="48">
        <f t="shared" ref="F28:F38" si="6">D28+E28</f>
        <v>751.05399999999997</v>
      </c>
      <c r="G28" s="46">
        <f>'[1]NR 2020'!M28</f>
        <v>250</v>
      </c>
      <c r="H28" s="47">
        <f>'[1]NR 2020'!N28</f>
        <v>300</v>
      </c>
      <c r="I28" s="49">
        <f t="shared" ref="I28:I38" si="7">G28+H28</f>
        <v>550</v>
      </c>
      <c r="J28" s="50">
        <f>'[1]NR 2020'!Y28</f>
        <v>250</v>
      </c>
      <c r="K28" s="51">
        <f>'[1]NR 2020'!Z28</f>
        <v>300</v>
      </c>
      <c r="L28" s="52">
        <f t="shared" ref="L28:L38" si="8">J28+K28</f>
        <v>550</v>
      </c>
      <c r="M28" s="101">
        <v>250</v>
      </c>
      <c r="N28" s="101">
        <v>300</v>
      </c>
      <c r="O28" s="48">
        <f t="shared" ref="O28:P38" si="9">M28+N28</f>
        <v>550</v>
      </c>
      <c r="P28" s="101">
        <v>250</v>
      </c>
      <c r="Q28" s="101">
        <v>300</v>
      </c>
      <c r="R28" s="48">
        <f t="shared" ref="R28:R38" si="10">P28+Q28</f>
        <v>550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2020'!G29</f>
        <v>623.16499999999996</v>
      </c>
      <c r="E29" s="56">
        <f>'[1]NR 2020'!H29</f>
        <v>0</v>
      </c>
      <c r="F29" s="48">
        <f t="shared" si="6"/>
        <v>623.16499999999996</v>
      </c>
      <c r="G29" s="46">
        <f>'[1]NR 2020'!M29</f>
        <v>680</v>
      </c>
      <c r="H29" s="56">
        <f>'[1]NR 2020'!N29</f>
        <v>0</v>
      </c>
      <c r="I29" s="49">
        <f t="shared" si="7"/>
        <v>680</v>
      </c>
      <c r="J29" s="57">
        <f>'[1]NR 2020'!Y29</f>
        <v>713</v>
      </c>
      <c r="K29" s="103">
        <f>'[1]NR 2020'!Z29</f>
        <v>0</v>
      </c>
      <c r="L29" s="59">
        <f t="shared" si="8"/>
        <v>713</v>
      </c>
      <c r="M29" s="104">
        <v>713</v>
      </c>
      <c r="N29" s="105"/>
      <c r="O29" s="48">
        <f t="shared" si="9"/>
        <v>713</v>
      </c>
      <c r="P29" s="104">
        <v>713</v>
      </c>
      <c r="Q29" s="105"/>
      <c r="R29" s="48">
        <f t="shared" si="10"/>
        <v>713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2020'!G30</f>
        <v>702.52800000000002</v>
      </c>
      <c r="E30" s="56">
        <f>'[1]NR 2020'!H30</f>
        <v>65.787000000000006</v>
      </c>
      <c r="F30" s="48">
        <f t="shared" si="6"/>
        <v>768.31500000000005</v>
      </c>
      <c r="G30" s="46">
        <f>'[1]NR 2020'!M30</f>
        <v>700</v>
      </c>
      <c r="H30" s="56">
        <f>'[1]NR 2020'!N30</f>
        <v>50</v>
      </c>
      <c r="I30" s="49">
        <f t="shared" si="7"/>
        <v>750</v>
      </c>
      <c r="J30" s="57">
        <f>'[1]NR 2020'!Y30</f>
        <v>700</v>
      </c>
      <c r="K30" s="103">
        <f>'[1]NR 2020'!Z30</f>
        <v>56</v>
      </c>
      <c r="L30" s="59">
        <f t="shared" si="8"/>
        <v>756</v>
      </c>
      <c r="M30" s="104">
        <v>700</v>
      </c>
      <c r="N30" s="105">
        <v>60</v>
      </c>
      <c r="O30" s="48">
        <f t="shared" si="9"/>
        <v>760</v>
      </c>
      <c r="P30" s="104">
        <v>700</v>
      </c>
      <c r="Q30" s="105">
        <v>60</v>
      </c>
      <c r="R30" s="48">
        <f t="shared" si="10"/>
        <v>760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2020'!G31</f>
        <v>901.33800000000008</v>
      </c>
      <c r="E31" s="47">
        <f>'[1]NR 2020'!H31</f>
        <v>0</v>
      </c>
      <c r="F31" s="48">
        <f t="shared" si="6"/>
        <v>901.33800000000008</v>
      </c>
      <c r="G31" s="46">
        <f>'[1]NR 2020'!M31</f>
        <v>983</v>
      </c>
      <c r="H31" s="47">
        <f>'[1]NR 2020'!N31</f>
        <v>0</v>
      </c>
      <c r="I31" s="49">
        <f t="shared" si="7"/>
        <v>983</v>
      </c>
      <c r="J31" s="57">
        <f>'[1]NR 2020'!Y31</f>
        <v>1145.5</v>
      </c>
      <c r="K31" s="58">
        <f>'[1]NR 2020'!Z31</f>
        <v>0</v>
      </c>
      <c r="L31" s="59">
        <f t="shared" si="8"/>
        <v>1145.5</v>
      </c>
      <c r="M31" s="104">
        <v>1145.5</v>
      </c>
      <c r="N31" s="104"/>
      <c r="O31" s="48">
        <f t="shared" si="9"/>
        <v>1145.5</v>
      </c>
      <c r="P31" s="104">
        <v>1145.5</v>
      </c>
      <c r="Q31" s="104"/>
      <c r="R31" s="48">
        <f t="shared" si="10"/>
        <v>1145.5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2020'!G32</f>
        <v>6645.6</v>
      </c>
      <c r="E32" s="47">
        <f>'[1]NR 2020'!H32</f>
        <v>0</v>
      </c>
      <c r="F32" s="48">
        <f t="shared" si="6"/>
        <v>6645.6</v>
      </c>
      <c r="G32" s="46">
        <f>'[1]NR 2020'!M32</f>
        <v>6041.5</v>
      </c>
      <c r="H32" s="47">
        <f>'[1]NR 2020'!N32</f>
        <v>0</v>
      </c>
      <c r="I32" s="49">
        <f t="shared" si="7"/>
        <v>6041.5</v>
      </c>
      <c r="J32" s="57">
        <f>'[1]NR 2020'!Y32</f>
        <v>7552.2</v>
      </c>
      <c r="K32" s="58">
        <f>'[1]NR 2020'!Z32</f>
        <v>0</v>
      </c>
      <c r="L32" s="59">
        <f t="shared" si="8"/>
        <v>7552.2</v>
      </c>
      <c r="M32" s="104">
        <f>SUM(M33:M34)</f>
        <v>6907.2</v>
      </c>
      <c r="N32" s="104"/>
      <c r="O32" s="48">
        <f t="shared" si="9"/>
        <v>6907.2</v>
      </c>
      <c r="P32" s="48">
        <f t="shared" si="9"/>
        <v>6907.2</v>
      </c>
      <c r="Q32" s="104"/>
      <c r="R32" s="48">
        <f t="shared" si="10"/>
        <v>6907.2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2020'!G33</f>
        <v>6249.2929999999997</v>
      </c>
      <c r="E33" s="47">
        <f>'[1]NR 2020'!H33</f>
        <v>0</v>
      </c>
      <c r="F33" s="48">
        <f t="shared" si="6"/>
        <v>6249.2929999999997</v>
      </c>
      <c r="G33" s="46">
        <f>'[1]NR 2020'!M33</f>
        <v>5881.5</v>
      </c>
      <c r="H33" s="47">
        <f>'[1]NR 2020'!N33</f>
        <v>0</v>
      </c>
      <c r="I33" s="49">
        <f t="shared" si="7"/>
        <v>5881.5</v>
      </c>
      <c r="J33" s="57">
        <f>'[1]NR 2020'!Y33</f>
        <v>6642.2</v>
      </c>
      <c r="K33" s="58">
        <f>'[1]NR 2020'!Z33</f>
        <v>0</v>
      </c>
      <c r="L33" s="59">
        <f t="shared" si="8"/>
        <v>6642.2</v>
      </c>
      <c r="M33" s="104">
        <v>6442.2</v>
      </c>
      <c r="N33" s="104"/>
      <c r="O33" s="48">
        <f t="shared" si="9"/>
        <v>6442.2</v>
      </c>
      <c r="P33" s="104">
        <v>6442.2</v>
      </c>
      <c r="Q33" s="104"/>
      <c r="R33" s="48">
        <f t="shared" si="10"/>
        <v>6442.2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2020'!G34</f>
        <v>396.339</v>
      </c>
      <c r="E34" s="47">
        <f>'[1]NR 2020'!H34</f>
        <v>0</v>
      </c>
      <c r="F34" s="48">
        <f t="shared" si="6"/>
        <v>396.339</v>
      </c>
      <c r="G34" s="46">
        <f>'[1]NR 2020'!M34</f>
        <v>160</v>
      </c>
      <c r="H34" s="47">
        <f>'[1]NR 2020'!N34</f>
        <v>0</v>
      </c>
      <c r="I34" s="49">
        <f t="shared" si="7"/>
        <v>160</v>
      </c>
      <c r="J34" s="57">
        <f>'[1]NR 2020'!Y34</f>
        <v>910</v>
      </c>
      <c r="K34" s="58">
        <f>'[1]NR 2020'!Z34</f>
        <v>0</v>
      </c>
      <c r="L34" s="59">
        <f t="shared" si="8"/>
        <v>910</v>
      </c>
      <c r="M34" s="104">
        <v>465</v>
      </c>
      <c r="N34" s="104"/>
      <c r="O34" s="48">
        <f t="shared" si="9"/>
        <v>465</v>
      </c>
      <c r="P34" s="104">
        <v>465</v>
      </c>
      <c r="Q34" s="104"/>
      <c r="R34" s="48">
        <f t="shared" si="10"/>
        <v>465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2020'!G35</f>
        <v>2187.7939999999999</v>
      </c>
      <c r="E35" s="47">
        <f>'[1]NR 2020'!H35</f>
        <v>0</v>
      </c>
      <c r="F35" s="48">
        <f t="shared" si="6"/>
        <v>2187.7939999999999</v>
      </c>
      <c r="G35" s="46">
        <f>'[1]NR 2020'!M35</f>
        <v>2200.6</v>
      </c>
      <c r="H35" s="47">
        <f>'[1]NR 2020'!N35</f>
        <v>0</v>
      </c>
      <c r="I35" s="49">
        <f t="shared" si="7"/>
        <v>2200.6</v>
      </c>
      <c r="J35" s="57">
        <f>'[1]NR 2020'!Y35</f>
        <v>2496.3000000000002</v>
      </c>
      <c r="K35" s="58">
        <f>'[1]NR 2020'!Z35</f>
        <v>0</v>
      </c>
      <c r="L35" s="59">
        <f t="shared" si="8"/>
        <v>2496.3000000000002</v>
      </c>
      <c r="M35" s="104">
        <v>2241.335</v>
      </c>
      <c r="N35" s="104"/>
      <c r="O35" s="48">
        <f t="shared" si="9"/>
        <v>2241.335</v>
      </c>
      <c r="P35" s="104">
        <v>2241.3000000000002</v>
      </c>
      <c r="Q35" s="104"/>
      <c r="R35" s="48">
        <f t="shared" si="10"/>
        <v>2241.3000000000002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2020'!G36</f>
        <v>4.2</v>
      </c>
      <c r="E36" s="47">
        <f>'[1]NR 2020'!H36</f>
        <v>0</v>
      </c>
      <c r="F36" s="48">
        <f t="shared" si="6"/>
        <v>4.2</v>
      </c>
      <c r="G36" s="46">
        <f>'[1]NR 2020'!M36</f>
        <v>8</v>
      </c>
      <c r="H36" s="47">
        <f>'[1]NR 2020'!N36</f>
        <v>0</v>
      </c>
      <c r="I36" s="49">
        <f t="shared" si="7"/>
        <v>8</v>
      </c>
      <c r="J36" s="57">
        <f>'[1]NR 2020'!Y36</f>
        <v>8</v>
      </c>
      <c r="K36" s="58">
        <f>'[1]NR 2020'!Z36</f>
        <v>0</v>
      </c>
      <c r="L36" s="59">
        <f t="shared" si="8"/>
        <v>8</v>
      </c>
      <c r="M36" s="104">
        <v>8</v>
      </c>
      <c r="N36" s="104"/>
      <c r="O36" s="48">
        <f t="shared" si="9"/>
        <v>8</v>
      </c>
      <c r="P36" s="104">
        <v>8</v>
      </c>
      <c r="Q36" s="104"/>
      <c r="R36" s="48">
        <f t="shared" si="10"/>
        <v>8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2020'!G37</f>
        <v>142.52000000000001</v>
      </c>
      <c r="E37" s="47">
        <f>'[1]NR 2020'!H37</f>
        <v>0</v>
      </c>
      <c r="F37" s="48">
        <f t="shared" si="6"/>
        <v>142.52000000000001</v>
      </c>
      <c r="G37" s="46">
        <f>'[1]NR 2020'!M37</f>
        <v>165</v>
      </c>
      <c r="H37" s="47">
        <f>'[1]NR 2020'!N37</f>
        <v>0</v>
      </c>
      <c r="I37" s="49">
        <f t="shared" si="7"/>
        <v>165</v>
      </c>
      <c r="J37" s="57">
        <f>'[1]NR 2020'!Y37</f>
        <v>169.529</v>
      </c>
      <c r="K37" s="58">
        <f>'[1]NR 2020'!Z37</f>
        <v>0</v>
      </c>
      <c r="L37" s="59">
        <f t="shared" si="8"/>
        <v>169.529</v>
      </c>
      <c r="M37" s="104">
        <v>169.5</v>
      </c>
      <c r="N37" s="104"/>
      <c r="O37" s="48">
        <f t="shared" si="9"/>
        <v>169.5</v>
      </c>
      <c r="P37" s="104">
        <v>169.5</v>
      </c>
      <c r="Q37" s="104"/>
      <c r="R37" s="48">
        <f t="shared" si="10"/>
        <v>169.5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2020'!G38</f>
        <v>570.83600000000001</v>
      </c>
      <c r="E38" s="47">
        <f>'[1]NR 2020'!H38</f>
        <v>0</v>
      </c>
      <c r="F38" s="72">
        <f t="shared" si="6"/>
        <v>570.83600000000001</v>
      </c>
      <c r="G38" s="46">
        <f>'[1]NR 2020'!M38</f>
        <v>700</v>
      </c>
      <c r="H38" s="47">
        <f>'[1]NR 2020'!N38</f>
        <v>0</v>
      </c>
      <c r="I38" s="73">
        <f t="shared" si="7"/>
        <v>700</v>
      </c>
      <c r="J38" s="57">
        <f>'[1]NR 2020'!Y38</f>
        <v>937.8</v>
      </c>
      <c r="K38" s="58">
        <f>'[1]NR 2020'!Z38</f>
        <v>0</v>
      </c>
      <c r="L38" s="59">
        <f t="shared" si="8"/>
        <v>937.8</v>
      </c>
      <c r="M38" s="109">
        <v>937.8</v>
      </c>
      <c r="N38" s="109"/>
      <c r="O38" s="72">
        <f t="shared" si="9"/>
        <v>937.8</v>
      </c>
      <c r="P38" s="109">
        <v>937.8</v>
      </c>
      <c r="Q38" s="109"/>
      <c r="R38" s="72">
        <f t="shared" si="10"/>
        <v>937.8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12389.093000000001</v>
      </c>
      <c r="E39" s="111">
        <f>SUM(E28:E32)+SUM(E35:E38)</f>
        <v>205.72900000000001</v>
      </c>
      <c r="F39" s="112">
        <f>SUM(F35:F38)+SUM(F28:F32)</f>
        <v>12594.822</v>
      </c>
      <c r="G39" s="111">
        <f>SUM(G28:G32)+SUM(G35:G38)</f>
        <v>11728.1</v>
      </c>
      <c r="H39" s="111">
        <f>SUM(H28:H32)+SUM(H35:H38)</f>
        <v>350</v>
      </c>
      <c r="I39" s="113">
        <f>SUM(I35:I38)+SUM(I28:I32)</f>
        <v>12078.1</v>
      </c>
      <c r="J39" s="114">
        <f>SUM(J28:J32)+SUM(J35:J38)</f>
        <v>13972.329000000002</v>
      </c>
      <c r="K39" s="115">
        <f>SUM(K28:K32)+SUM(K35:K38)</f>
        <v>356</v>
      </c>
      <c r="L39" s="114">
        <f>SUM(L35:L38)+SUM(L28:L32)</f>
        <v>14328.329000000002</v>
      </c>
      <c r="M39" s="111">
        <f>SUM(M28:M32)+SUM(M35:M38)</f>
        <v>13072.335000000001</v>
      </c>
      <c r="N39" s="111">
        <f>SUM(N28:N32)+SUM(N35:N38)</f>
        <v>360</v>
      </c>
      <c r="O39" s="112">
        <f>SUM(O35:O38)+SUM(O28:O32)</f>
        <v>13432.335000000001</v>
      </c>
      <c r="P39" s="111">
        <f>SUM(P28:P32)+SUM(P35:P38)</f>
        <v>13072.300000000001</v>
      </c>
      <c r="Q39" s="111">
        <f>SUM(Q28:Q32)+SUM(Q35:Q38)</f>
        <v>360</v>
      </c>
      <c r="R39" s="112">
        <f>SUM(R35:R38)+SUM(R28:R32)</f>
        <v>13432.300000000001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52.344999999999345</v>
      </c>
      <c r="E40" s="118">
        <f t="shared" si="11"/>
        <v>88.919999999999987</v>
      </c>
      <c r="F40" s="119">
        <f t="shared" si="11"/>
        <v>141.26499999999942</v>
      </c>
      <c r="G40" s="118">
        <f t="shared" si="11"/>
        <v>0</v>
      </c>
      <c r="H40" s="118">
        <f t="shared" si="11"/>
        <v>6</v>
      </c>
      <c r="I40" s="120">
        <f t="shared" si="11"/>
        <v>0</v>
      </c>
      <c r="J40" s="118">
        <f t="shared" si="11"/>
        <v>-2.9000000002270099E-2</v>
      </c>
      <c r="K40" s="118">
        <f t="shared" si="11"/>
        <v>0</v>
      </c>
      <c r="L40" s="119">
        <f t="shared" si="11"/>
        <v>-2.9000000002270099E-2</v>
      </c>
      <c r="M40" s="121">
        <f t="shared" si="11"/>
        <v>-3.500000000167347E-2</v>
      </c>
      <c r="N40" s="118">
        <f t="shared" si="11"/>
        <v>0</v>
      </c>
      <c r="O40" s="119">
        <f t="shared" si="11"/>
        <v>-3.500000000167347E-2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-980.73500000000058</v>
      </c>
      <c r="G41" s="124"/>
      <c r="H41" s="127"/>
      <c r="I41" s="128">
        <f>I40-G16</f>
        <v>-1144</v>
      </c>
      <c r="J41" s="129"/>
      <c r="K41" s="127"/>
      <c r="L41" s="126">
        <f>L40-J16</f>
        <v>-1170.5290000000023</v>
      </c>
      <c r="M41" s="130"/>
      <c r="N41" s="127"/>
      <c r="O41" s="126">
        <f>O40-M16</f>
        <v>-1170.5350000000017</v>
      </c>
      <c r="P41" s="124"/>
      <c r="Q41" s="127"/>
      <c r="R41" s="126">
        <f>R40-P16</f>
        <v>-1170.5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135.501</v>
      </c>
      <c r="E44" s="134"/>
      <c r="F44" s="140"/>
      <c r="G44" s="142">
        <v>162.529</v>
      </c>
      <c r="H44" s="143"/>
      <c r="I44" s="143"/>
      <c r="J44" s="142">
        <v>162.529</v>
      </c>
      <c r="K44" s="143"/>
      <c r="L44" s="143"/>
      <c r="M44" s="142">
        <v>162.529</v>
      </c>
      <c r="N44" s="3"/>
      <c r="O44" s="3"/>
      <c r="P44" s="142">
        <v>162.529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>
        <f>SUM(D51:D54)</f>
        <v>2556.2000000000003</v>
      </c>
      <c r="E50" s="134"/>
      <c r="F50" s="3"/>
      <c r="G50" s="156">
        <f>SUM(G51:G54)</f>
        <v>1756.2</v>
      </c>
      <c r="H50" s="3"/>
      <c r="I50" s="3"/>
      <c r="J50" s="156">
        <f>SUM(J51:J54)</f>
        <v>915</v>
      </c>
      <c r="K50" s="3"/>
      <c r="L50" s="157"/>
      <c r="M50" s="156">
        <f>SUM(M51:M54)</f>
        <v>954.02</v>
      </c>
      <c r="N50" s="157"/>
      <c r="O50" s="157"/>
      <c r="P50" s="156">
        <f>SUM(P51:P54)</f>
        <v>993.04000000000008</v>
      </c>
      <c r="Q50" s="3"/>
      <c r="R50" s="3"/>
      <c r="S50" s="3"/>
    </row>
    <row r="51" spans="1:19" x14ac:dyDescent="0.25">
      <c r="A51" s="1"/>
      <c r="B51" s="147"/>
      <c r="C51" s="154" t="s">
        <v>84</v>
      </c>
      <c r="D51" s="156">
        <v>2342</v>
      </c>
      <c r="E51" s="134"/>
      <c r="F51" s="3"/>
      <c r="G51" s="156">
        <v>1493.2</v>
      </c>
      <c r="H51" s="3"/>
      <c r="I51" s="3"/>
      <c r="J51" s="156">
        <v>613.20000000000005</v>
      </c>
      <c r="K51" s="3"/>
      <c r="L51" s="157"/>
      <c r="M51" s="156">
        <v>613.20000000000005</v>
      </c>
      <c r="N51" s="157"/>
      <c r="O51" s="157"/>
      <c r="P51" s="156">
        <v>613.20000000000005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6">
        <v>30.4</v>
      </c>
      <c r="E52" s="134"/>
      <c r="F52" s="3"/>
      <c r="G52" s="156">
        <v>37.4</v>
      </c>
      <c r="H52" s="3"/>
      <c r="I52" s="3"/>
      <c r="J52" s="156">
        <v>44.4</v>
      </c>
      <c r="K52" s="3"/>
      <c r="L52" s="157"/>
      <c r="M52" s="156">
        <v>51.42</v>
      </c>
      <c r="N52" s="157"/>
      <c r="O52" s="157"/>
      <c r="P52" s="156">
        <v>58.44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6">
        <v>110</v>
      </c>
      <c r="E53" s="134"/>
      <c r="F53" s="3"/>
      <c r="G53" s="156">
        <v>120</v>
      </c>
      <c r="H53" s="3"/>
      <c r="I53" s="3"/>
      <c r="J53" s="156">
        <v>130</v>
      </c>
      <c r="K53" s="3"/>
      <c r="L53" s="157"/>
      <c r="M53" s="156">
        <v>140</v>
      </c>
      <c r="N53" s="157"/>
      <c r="O53" s="157"/>
      <c r="P53" s="156">
        <v>150</v>
      </c>
      <c r="Q53" s="3"/>
      <c r="R53" s="3"/>
      <c r="S53" s="3"/>
    </row>
    <row r="54" spans="1:19" x14ac:dyDescent="0.25">
      <c r="A54" s="1"/>
      <c r="B54" s="147"/>
      <c r="C54" s="158" t="s">
        <v>87</v>
      </c>
      <c r="D54" s="156">
        <v>73.8</v>
      </c>
      <c r="E54" s="134"/>
      <c r="F54" s="3"/>
      <c r="G54" s="156">
        <v>105.6</v>
      </c>
      <c r="H54" s="3"/>
      <c r="I54" s="3"/>
      <c r="J54" s="156">
        <v>127.4</v>
      </c>
      <c r="K54" s="3"/>
      <c r="L54" s="157"/>
      <c r="M54" s="156">
        <v>149.4</v>
      </c>
      <c r="N54" s="157"/>
      <c r="O54" s="157"/>
      <c r="P54" s="156">
        <v>171.4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9">
        <v>16.600000000000001</v>
      </c>
      <c r="E57" s="134"/>
      <c r="F57" s="140"/>
      <c r="G57" s="159">
        <v>16.100000000000001</v>
      </c>
      <c r="H57" s="134"/>
      <c r="I57" s="140"/>
      <c r="J57" s="159">
        <v>16.100000000000001</v>
      </c>
      <c r="K57" s="140"/>
      <c r="L57" s="3"/>
      <c r="M57" s="159">
        <v>16.100000000000001</v>
      </c>
      <c r="N57" s="3"/>
      <c r="O57" s="3"/>
      <c r="P57" s="159">
        <v>16.100000000000001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60" t="s">
        <v>90</v>
      </c>
      <c r="C59" s="161"/>
      <c r="D59" s="162"/>
      <c r="E59" s="162"/>
      <c r="F59" s="162"/>
      <c r="G59" s="162"/>
      <c r="H59" s="162"/>
      <c r="I59" s="162"/>
      <c r="J59" s="162"/>
      <c r="K59" s="162"/>
      <c r="L59" s="163"/>
      <c r="M59" s="163"/>
      <c r="N59" s="163"/>
      <c r="O59" s="163"/>
      <c r="P59" s="163"/>
      <c r="Q59" s="163"/>
      <c r="R59" s="164"/>
      <c r="S59" s="3"/>
    </row>
    <row r="60" spans="1:19" x14ac:dyDescent="0.25">
      <c r="A60" s="1"/>
      <c r="B60" s="165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6"/>
      <c r="S60" s="3"/>
    </row>
    <row r="61" spans="1:19" x14ac:dyDescent="0.25">
      <c r="A61" s="1"/>
      <c r="B61" s="167"/>
      <c r="C61" s="168"/>
      <c r="D61" s="168"/>
      <c r="E61" s="168"/>
      <c r="F61" s="168"/>
      <c r="G61" s="168"/>
      <c r="H61" s="168"/>
      <c r="I61" s="168"/>
      <c r="J61" s="168"/>
      <c r="K61" s="168"/>
      <c r="L61" s="136"/>
      <c r="M61" s="136"/>
      <c r="N61" s="136"/>
      <c r="O61" s="136"/>
      <c r="P61" s="136"/>
      <c r="Q61" s="136"/>
      <c r="R61" s="166"/>
      <c r="S61" s="3"/>
    </row>
    <row r="62" spans="1:19" x14ac:dyDescent="0.25">
      <c r="A62" s="1"/>
      <c r="B62" s="167"/>
      <c r="C62" s="168"/>
      <c r="D62" s="168"/>
      <c r="E62" s="168"/>
      <c r="F62" s="168"/>
      <c r="G62" s="168"/>
      <c r="H62" s="168"/>
      <c r="I62" s="168"/>
      <c r="J62" s="168"/>
      <c r="K62" s="168"/>
      <c r="L62" s="136"/>
      <c r="M62" s="136"/>
      <c r="N62" s="136"/>
      <c r="O62" s="136"/>
      <c r="P62" s="136"/>
      <c r="Q62" s="136"/>
      <c r="R62" s="166"/>
      <c r="S62" s="3"/>
    </row>
    <row r="63" spans="1:19" x14ac:dyDescent="0.25">
      <c r="A63" s="1"/>
      <c r="B63" s="167"/>
      <c r="C63" s="168"/>
      <c r="D63" s="168"/>
      <c r="E63" s="168"/>
      <c r="F63" s="168"/>
      <c r="G63" s="168"/>
      <c r="H63" s="168"/>
      <c r="I63" s="168"/>
      <c r="J63" s="168"/>
      <c r="K63" s="168"/>
      <c r="L63" s="136"/>
      <c r="M63" s="136"/>
      <c r="N63" s="136"/>
      <c r="O63" s="136"/>
      <c r="P63" s="136"/>
      <c r="Q63" s="136"/>
      <c r="R63" s="166"/>
      <c r="S63" s="3"/>
    </row>
    <row r="64" spans="1:19" x14ac:dyDescent="0.25">
      <c r="A64" s="1"/>
      <c r="B64" s="167"/>
      <c r="C64" s="168"/>
      <c r="D64" s="168"/>
      <c r="E64" s="168"/>
      <c r="F64" s="168"/>
      <c r="G64" s="168"/>
      <c r="H64" s="168"/>
      <c r="I64" s="168"/>
      <c r="J64" s="168"/>
      <c r="K64" s="168"/>
      <c r="L64" s="136"/>
      <c r="M64" s="136"/>
      <c r="N64" s="136"/>
      <c r="O64" s="136"/>
      <c r="P64" s="136"/>
      <c r="Q64" s="136"/>
      <c r="R64" s="166"/>
      <c r="S64" s="3"/>
    </row>
    <row r="65" spans="1:19" x14ac:dyDescent="0.25">
      <c r="A65" s="1"/>
      <c r="B65" s="169"/>
      <c r="C65" s="170"/>
      <c r="D65" s="171"/>
      <c r="E65" s="171"/>
      <c r="F65" s="171"/>
      <c r="G65" s="171"/>
      <c r="H65" s="171"/>
      <c r="I65" s="171"/>
      <c r="J65" s="171"/>
      <c r="K65" s="171"/>
      <c r="L65" s="136"/>
      <c r="M65" s="136"/>
      <c r="N65" s="136"/>
      <c r="O65" s="136"/>
      <c r="P65" s="136"/>
      <c r="Q65" s="136"/>
      <c r="R65" s="166"/>
      <c r="S65" s="3"/>
    </row>
    <row r="66" spans="1:19" x14ac:dyDescent="0.25">
      <c r="A66" s="1"/>
      <c r="B66" s="172"/>
      <c r="C66" s="173"/>
      <c r="D66" s="171"/>
      <c r="E66" s="171"/>
      <c r="F66" s="171"/>
      <c r="G66" s="171"/>
      <c r="H66" s="171"/>
      <c r="I66" s="171"/>
      <c r="J66" s="171"/>
      <c r="K66" s="171"/>
      <c r="L66" s="136"/>
      <c r="M66" s="136"/>
      <c r="N66" s="136"/>
      <c r="O66" s="136"/>
      <c r="P66" s="136"/>
      <c r="Q66" s="136"/>
      <c r="R66" s="166"/>
      <c r="S66" s="3"/>
    </row>
    <row r="67" spans="1:19" x14ac:dyDescent="0.25">
      <c r="A67" s="1"/>
      <c r="B67" s="169"/>
      <c r="C67" s="174"/>
      <c r="D67" s="171"/>
      <c r="E67" s="171"/>
      <c r="F67" s="171"/>
      <c r="G67" s="171"/>
      <c r="H67" s="171"/>
      <c r="I67" s="171"/>
      <c r="J67" s="171"/>
      <c r="K67" s="171"/>
      <c r="L67" s="136"/>
      <c r="M67" s="136"/>
      <c r="N67" s="136"/>
      <c r="O67" s="136"/>
      <c r="P67" s="136"/>
      <c r="Q67" s="136"/>
      <c r="R67" s="166"/>
      <c r="S67" s="3"/>
    </row>
    <row r="68" spans="1:19" x14ac:dyDescent="0.25">
      <c r="A68" s="1"/>
      <c r="B68" s="169"/>
      <c r="C68" s="174"/>
      <c r="D68" s="171"/>
      <c r="E68" s="171"/>
      <c r="F68" s="171"/>
      <c r="G68" s="171"/>
      <c r="H68" s="171"/>
      <c r="I68" s="171"/>
      <c r="J68" s="171"/>
      <c r="K68" s="171"/>
      <c r="L68" s="136"/>
      <c r="M68" s="136"/>
      <c r="N68" s="136"/>
      <c r="O68" s="136"/>
      <c r="P68" s="136"/>
      <c r="Q68" s="136"/>
      <c r="R68" s="166"/>
      <c r="S68" s="3"/>
    </row>
    <row r="69" spans="1:19" x14ac:dyDescent="0.25">
      <c r="A69" s="1"/>
      <c r="B69" s="175"/>
      <c r="C69" s="176"/>
      <c r="D69" s="177"/>
      <c r="E69" s="177"/>
      <c r="F69" s="177"/>
      <c r="G69" s="177"/>
      <c r="H69" s="177"/>
      <c r="I69" s="177"/>
      <c r="J69" s="177"/>
      <c r="K69" s="177"/>
      <c r="L69" s="178"/>
      <c r="M69" s="178"/>
      <c r="N69" s="178"/>
      <c r="O69" s="178"/>
      <c r="P69" s="178"/>
      <c r="Q69" s="178"/>
      <c r="R69" s="179"/>
      <c r="S69" s="3"/>
    </row>
    <row r="70" spans="1:19" x14ac:dyDescent="0.25">
      <c r="A70" s="131"/>
      <c r="B70" s="180"/>
      <c r="C70" s="181"/>
      <c r="D70" s="182"/>
      <c r="E70" s="182"/>
      <c r="F70" s="182"/>
      <c r="G70" s="182"/>
      <c r="H70" s="182"/>
      <c r="I70" s="182"/>
      <c r="J70" s="182"/>
      <c r="K70" s="182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3" t="s">
        <v>91</v>
      </c>
      <c r="C72" s="184">
        <v>43706</v>
      </c>
      <c r="D72" s="171"/>
      <c r="E72" s="183"/>
      <c r="F72" s="183" t="s">
        <v>92</v>
      </c>
      <c r="G72" s="185" t="s">
        <v>93</v>
      </c>
      <c r="H72" s="183"/>
      <c r="I72" s="183"/>
      <c r="J72" s="183"/>
      <c r="K72" s="183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3"/>
      <c r="C74" s="183"/>
      <c r="D74" s="186"/>
      <c r="E74" s="183"/>
      <c r="F74" s="183" t="s">
        <v>94</v>
      </c>
      <c r="G74" s="187"/>
      <c r="H74" s="183"/>
      <c r="I74" s="183"/>
      <c r="J74" s="183"/>
      <c r="K74" s="183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3"/>
      <c r="C75" s="183"/>
      <c r="D75" s="186"/>
      <c r="E75" s="183"/>
      <c r="F75" s="183"/>
      <c r="G75" s="187"/>
      <c r="H75" s="183"/>
      <c r="I75" s="183"/>
      <c r="J75" s="183"/>
      <c r="K75" s="183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80"/>
      <c r="C77" s="181"/>
      <c r="D77" s="182"/>
      <c r="E77" s="182"/>
      <c r="F77" s="182"/>
      <c r="G77" s="182"/>
      <c r="H77" s="182"/>
      <c r="I77" s="182"/>
      <c r="J77" s="182"/>
      <c r="K77" s="182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SVČ Domeček</vt:lpstr>
      <vt:lpstr>'SVČ Domeček'!Oblast_tisku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2019-12-09T14:47:43Z</dcterms:created>
  <dcterms:modified xsi:type="dcterms:W3CDTF">2019-12-09T14:47:44Z</dcterms:modified>
</cp:coreProperties>
</file>