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Rozpočet\Návrh rozpočtu r. 2023\Zveřejnění na ÚD a WEB\PO\"/>
    </mc:Choice>
  </mc:AlternateContent>
  <bookViews>
    <workbookView xWindow="0" yWindow="0" windowWidth="28800" windowHeight="12300"/>
  </bookViews>
  <sheets>
    <sheet name="CHK" sheetId="1" r:id="rId1"/>
  </sheets>
  <externalReferences>
    <externalReference r:id="rId2"/>
  </externalReferences>
  <definedNames>
    <definedName name="_xlnm.Print_Area" localSheetId="0">CHK!$A$1:$S$76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9" i="1" l="1"/>
  <c r="P39" i="1"/>
  <c r="N39" i="1"/>
  <c r="R38" i="1"/>
  <c r="O38" i="1"/>
  <c r="K38" i="1"/>
  <c r="J38" i="1"/>
  <c r="L38" i="1" s="1"/>
  <c r="I38" i="1"/>
  <c r="H38" i="1"/>
  <c r="G38" i="1"/>
  <c r="F38" i="1"/>
  <c r="E38" i="1"/>
  <c r="D38" i="1"/>
  <c r="R37" i="1"/>
  <c r="O37" i="1"/>
  <c r="K37" i="1"/>
  <c r="J37" i="1"/>
  <c r="L37" i="1" s="1"/>
  <c r="I37" i="1"/>
  <c r="H37" i="1"/>
  <c r="G37" i="1"/>
  <c r="F37" i="1"/>
  <c r="E37" i="1"/>
  <c r="D37" i="1"/>
  <c r="R36" i="1"/>
  <c r="O36" i="1"/>
  <c r="L36" i="1"/>
  <c r="K36" i="1"/>
  <c r="J36" i="1"/>
  <c r="I36" i="1"/>
  <c r="H36" i="1"/>
  <c r="G36" i="1"/>
  <c r="F36" i="1"/>
  <c r="E36" i="1"/>
  <c r="D36" i="1"/>
  <c r="P35" i="1"/>
  <c r="R35" i="1" s="1"/>
  <c r="M35" i="1"/>
  <c r="O35" i="1" s="1"/>
  <c r="K35" i="1"/>
  <c r="J35" i="1"/>
  <c r="L35" i="1" s="1"/>
  <c r="I35" i="1"/>
  <c r="I39" i="1" s="1"/>
  <c r="H35" i="1"/>
  <c r="G35" i="1"/>
  <c r="F35" i="1"/>
  <c r="F39" i="1" s="1"/>
  <c r="E35" i="1"/>
  <c r="D35" i="1"/>
  <c r="R34" i="1"/>
  <c r="O34" i="1"/>
  <c r="L34" i="1"/>
  <c r="K34" i="1"/>
  <c r="J34" i="1"/>
  <c r="I34" i="1"/>
  <c r="H34" i="1"/>
  <c r="G34" i="1"/>
  <c r="F34" i="1"/>
  <c r="E34" i="1"/>
  <c r="D34" i="1"/>
  <c r="R33" i="1"/>
  <c r="M33" i="1"/>
  <c r="O33" i="1" s="1"/>
  <c r="L33" i="1"/>
  <c r="K33" i="1"/>
  <c r="J33" i="1"/>
  <c r="I33" i="1"/>
  <c r="H33" i="1"/>
  <c r="G33" i="1"/>
  <c r="F33" i="1"/>
  <c r="E33" i="1"/>
  <c r="D33" i="1"/>
  <c r="P32" i="1"/>
  <c r="R32" i="1" s="1"/>
  <c r="M32" i="1"/>
  <c r="M39" i="1" s="1"/>
  <c r="K32" i="1"/>
  <c r="J32" i="1"/>
  <c r="L32" i="1" s="1"/>
  <c r="I32" i="1"/>
  <c r="H32" i="1"/>
  <c r="G32" i="1"/>
  <c r="F32" i="1"/>
  <c r="E32" i="1"/>
  <c r="D32" i="1"/>
  <c r="R31" i="1"/>
  <c r="O31" i="1"/>
  <c r="L31" i="1"/>
  <c r="K31" i="1"/>
  <c r="J31" i="1"/>
  <c r="I31" i="1"/>
  <c r="H31" i="1"/>
  <c r="G31" i="1"/>
  <c r="F31" i="1"/>
  <c r="E31" i="1"/>
  <c r="D31" i="1"/>
  <c r="R30" i="1"/>
  <c r="O30" i="1"/>
  <c r="K30" i="1"/>
  <c r="L30" i="1" s="1"/>
  <c r="J30" i="1"/>
  <c r="I30" i="1"/>
  <c r="H30" i="1"/>
  <c r="H39" i="1" s="1"/>
  <c r="G30" i="1"/>
  <c r="G39" i="1" s="1"/>
  <c r="F30" i="1"/>
  <c r="E30" i="1"/>
  <c r="D30" i="1"/>
  <c r="D39" i="1" s="1"/>
  <c r="R29" i="1"/>
  <c r="O29" i="1"/>
  <c r="K29" i="1"/>
  <c r="J29" i="1"/>
  <c r="L29" i="1" s="1"/>
  <c r="I29" i="1"/>
  <c r="H29" i="1"/>
  <c r="G29" i="1"/>
  <c r="F29" i="1"/>
  <c r="E29" i="1"/>
  <c r="D29" i="1"/>
  <c r="R28" i="1"/>
  <c r="O28" i="1"/>
  <c r="K28" i="1"/>
  <c r="J28" i="1"/>
  <c r="J39" i="1" s="1"/>
  <c r="I28" i="1"/>
  <c r="H28" i="1"/>
  <c r="G28" i="1"/>
  <c r="F28" i="1"/>
  <c r="E28" i="1"/>
  <c r="E39" i="1" s="1"/>
  <c r="D28" i="1"/>
  <c r="Q24" i="1"/>
  <c r="Q40" i="1" s="1"/>
  <c r="P24" i="1"/>
  <c r="P40" i="1" s="1"/>
  <c r="N24" i="1"/>
  <c r="N40" i="1" s="1"/>
  <c r="R23" i="1"/>
  <c r="O23" i="1"/>
  <c r="K23" i="1"/>
  <c r="J23" i="1"/>
  <c r="L23" i="1" s="1"/>
  <c r="H23" i="1"/>
  <c r="G23" i="1"/>
  <c r="I23" i="1" s="1"/>
  <c r="F23" i="1"/>
  <c r="E23" i="1"/>
  <c r="D23" i="1"/>
  <c r="R22" i="1"/>
  <c r="O22" i="1"/>
  <c r="K22" i="1"/>
  <c r="J22" i="1"/>
  <c r="L22" i="1" s="1"/>
  <c r="I22" i="1"/>
  <c r="H22" i="1"/>
  <c r="G22" i="1"/>
  <c r="F22" i="1"/>
  <c r="E22" i="1"/>
  <c r="D22" i="1"/>
  <c r="R21" i="1"/>
  <c r="O21" i="1"/>
  <c r="L21" i="1"/>
  <c r="K21" i="1"/>
  <c r="J21" i="1"/>
  <c r="H21" i="1"/>
  <c r="I21" i="1" s="1"/>
  <c r="G21" i="1"/>
  <c r="F21" i="1"/>
  <c r="E21" i="1"/>
  <c r="D21" i="1"/>
  <c r="R20" i="1"/>
  <c r="O20" i="1"/>
  <c r="K20" i="1"/>
  <c r="L20" i="1" s="1"/>
  <c r="J20" i="1"/>
  <c r="H20" i="1"/>
  <c r="G20" i="1"/>
  <c r="I20" i="1" s="1"/>
  <c r="F20" i="1"/>
  <c r="E20" i="1"/>
  <c r="D20" i="1"/>
  <c r="R19" i="1"/>
  <c r="O19" i="1"/>
  <c r="K19" i="1"/>
  <c r="J19" i="1"/>
  <c r="L19" i="1" s="1"/>
  <c r="H19" i="1"/>
  <c r="G19" i="1"/>
  <c r="I19" i="1" s="1"/>
  <c r="F19" i="1"/>
  <c r="E19" i="1"/>
  <c r="D19" i="1"/>
  <c r="R18" i="1"/>
  <c r="O18" i="1"/>
  <c r="K18" i="1"/>
  <c r="J18" i="1"/>
  <c r="L18" i="1" s="1"/>
  <c r="I18" i="1"/>
  <c r="H18" i="1"/>
  <c r="G18" i="1"/>
  <c r="F18" i="1"/>
  <c r="E18" i="1"/>
  <c r="D18" i="1"/>
  <c r="R17" i="1"/>
  <c r="O17" i="1"/>
  <c r="L17" i="1"/>
  <c r="K17" i="1"/>
  <c r="J17" i="1"/>
  <c r="H17" i="1"/>
  <c r="I17" i="1" s="1"/>
  <c r="G17" i="1"/>
  <c r="F17" i="1"/>
  <c r="E17" i="1"/>
  <c r="D17" i="1"/>
  <c r="P16" i="1"/>
  <c r="R16" i="1" s="1"/>
  <c r="M16" i="1"/>
  <c r="M24" i="1" s="1"/>
  <c r="M40" i="1" s="1"/>
  <c r="K16" i="1"/>
  <c r="J16" i="1"/>
  <c r="L16" i="1" s="1"/>
  <c r="I16" i="1"/>
  <c r="H16" i="1"/>
  <c r="G16" i="1"/>
  <c r="F16" i="1"/>
  <c r="E16" i="1"/>
  <c r="D16" i="1"/>
  <c r="R15" i="1"/>
  <c r="O15" i="1"/>
  <c r="L15" i="1"/>
  <c r="L24" i="1" s="1"/>
  <c r="K15" i="1"/>
  <c r="K24" i="1" s="1"/>
  <c r="J15" i="1"/>
  <c r="J24" i="1" s="1"/>
  <c r="J40" i="1" s="1"/>
  <c r="H15" i="1"/>
  <c r="H24" i="1" s="1"/>
  <c r="G15" i="1"/>
  <c r="G24" i="1" s="1"/>
  <c r="G40" i="1" s="1"/>
  <c r="F15" i="1"/>
  <c r="F24" i="1" s="1"/>
  <c r="F40" i="1" s="1"/>
  <c r="F41" i="1" s="1"/>
  <c r="E15" i="1"/>
  <c r="E24" i="1" s="1"/>
  <c r="E40" i="1" s="1"/>
  <c r="D15" i="1"/>
  <c r="D24" i="1" s="1"/>
  <c r="D40" i="1" s="1"/>
  <c r="H40" i="1" l="1"/>
  <c r="O24" i="1"/>
  <c r="R39" i="1"/>
  <c r="R24" i="1"/>
  <c r="I15" i="1"/>
  <c r="I24" i="1" s="1"/>
  <c r="I40" i="1" s="1"/>
  <c r="I41" i="1" s="1"/>
  <c r="O16" i="1"/>
  <c r="K39" i="1"/>
  <c r="K40" i="1" s="1"/>
  <c r="O32" i="1"/>
  <c r="O39" i="1" s="1"/>
  <c r="L28" i="1"/>
  <c r="L39" i="1" s="1"/>
  <c r="L40" i="1" s="1"/>
  <c r="L41" i="1" s="1"/>
  <c r="O40" i="1" l="1"/>
  <c r="O41" i="1" s="1"/>
  <c r="R40" i="1"/>
  <c r="R41" i="1" s="1"/>
</calcChain>
</file>

<file path=xl/sharedStrings.xml><?xml version="1.0" encoding="utf-8"?>
<sst xmlns="http://schemas.openxmlformats.org/spreadsheetml/2006/main" count="151" uniqueCount="97">
  <si>
    <t>Střednědobý výhled hospodaření příspěvkové organizace na období let 2024-2025</t>
  </si>
  <si>
    <t>Název organizace:</t>
  </si>
  <si>
    <t>Chomutovská knihovna, příspěvková organizace</t>
  </si>
  <si>
    <t>IČO:</t>
  </si>
  <si>
    <t>00360589</t>
  </si>
  <si>
    <t>Sídlo:</t>
  </si>
  <si>
    <t>Palackého 4995, 430 01 Chomutov</t>
  </si>
  <si>
    <t xml:space="preserve">Poř.č. řádku </t>
  </si>
  <si>
    <t>Ukazatel</t>
  </si>
  <si>
    <t>Skutečnost 2021</t>
  </si>
  <si>
    <t>Plán 2022</t>
  </si>
  <si>
    <t>Požadavek na rozpočet 2023</t>
  </si>
  <si>
    <t>Výhled rozpočtu 2024</t>
  </si>
  <si>
    <t>Výhled rozpočtu 2025</t>
  </si>
  <si>
    <t>Hlavní činnost</t>
  </si>
  <si>
    <t>Doplňková činnost</t>
  </si>
  <si>
    <t>Organizace celkem</t>
  </si>
  <si>
    <t>VÝNOSY</t>
  </si>
  <si>
    <t>Výnosy Hl.Č. celkem</t>
  </si>
  <si>
    <t>Výnosy DČ</t>
  </si>
  <si>
    <t>1.</t>
  </si>
  <si>
    <t>Tržby  601-609</t>
  </si>
  <si>
    <t>2.</t>
  </si>
  <si>
    <t>Provozní příspěvek zřizovatele</t>
  </si>
  <si>
    <t>3.</t>
  </si>
  <si>
    <t>Účelový příspěvek zřizovatele (s vyúčtováním) - granty OŠ, OE</t>
  </si>
  <si>
    <t>4.</t>
  </si>
  <si>
    <t>Provozní dotace z jiných zdrojů (mimo SMCH)</t>
  </si>
  <si>
    <t>5.</t>
  </si>
  <si>
    <t>Zúčtování 403 do výnosů</t>
  </si>
  <si>
    <t>6.</t>
  </si>
  <si>
    <t>Zapojení fondů do výnosů</t>
  </si>
  <si>
    <t>7.</t>
  </si>
  <si>
    <t>Ostatní výnosy</t>
  </si>
  <si>
    <t>8.</t>
  </si>
  <si>
    <t>z toho: příjmy z pronájmu majetku</t>
  </si>
  <si>
    <t>9.</t>
  </si>
  <si>
    <t>příjmy z prodeje majetku</t>
  </si>
  <si>
    <t>10.</t>
  </si>
  <si>
    <t>Výnosy celkem</t>
  </si>
  <si>
    <t xml:space="preserve">NÁKLADY  </t>
  </si>
  <si>
    <t>Náklady Hl.Č celkem</t>
  </si>
  <si>
    <t>Náklady DČ</t>
  </si>
  <si>
    <t>NÁKLADY</t>
  </si>
  <si>
    <t>11.</t>
  </si>
  <si>
    <t>Opravy a udržování</t>
  </si>
  <si>
    <t>12.</t>
  </si>
  <si>
    <t>Spotřeba materiálu</t>
  </si>
  <si>
    <t>13.</t>
  </si>
  <si>
    <t>Spotřeba energie</t>
  </si>
  <si>
    <t>14.</t>
  </si>
  <si>
    <t>Služby</t>
  </si>
  <si>
    <t>15.</t>
  </si>
  <si>
    <t>Mzdové náklady</t>
  </si>
  <si>
    <t>16.</t>
  </si>
  <si>
    <t>v tom:  mzdy zaměstnanců</t>
  </si>
  <si>
    <t>17.</t>
  </si>
  <si>
    <t>ostatní osobní náklady</t>
  </si>
  <si>
    <t>18.</t>
  </si>
  <si>
    <t>Povinné pojistné placené zaměstnavatelem</t>
  </si>
  <si>
    <t>19.</t>
  </si>
  <si>
    <t>Daně a poplatky</t>
  </si>
  <si>
    <t>20.</t>
  </si>
  <si>
    <t>Odpisy nehmotného a hmotného investičního majetku</t>
  </si>
  <si>
    <t>21.</t>
  </si>
  <si>
    <t>Ostatní náklady</t>
  </si>
  <si>
    <t>23.</t>
  </si>
  <si>
    <t>Náklady celkem</t>
  </si>
  <si>
    <t>25.</t>
  </si>
  <si>
    <t>Výsledek hospodaření</t>
  </si>
  <si>
    <t>26.</t>
  </si>
  <si>
    <t>Čistý zisk/ztráta (bez provozního příspěvku zřizovatele)</t>
  </si>
  <si>
    <t>Odvod do rozpočtu zřizovatele</t>
  </si>
  <si>
    <t>Skutečnost</t>
  </si>
  <si>
    <t>Plán</t>
  </si>
  <si>
    <t>Požadavek</t>
  </si>
  <si>
    <t>Výhled</t>
  </si>
  <si>
    <t>Investiční příspěvek/dotace</t>
  </si>
  <si>
    <t>Investiční příspěvek zřizovatel</t>
  </si>
  <si>
    <t>Ostatní investiční transfery</t>
  </si>
  <si>
    <t>Stavy peněžitých fondů</t>
  </si>
  <si>
    <t>Skutečnost k 31.12.</t>
  </si>
  <si>
    <t>Plán k 31.12.</t>
  </si>
  <si>
    <t>Plán R</t>
  </si>
  <si>
    <t>Výhled R+1</t>
  </si>
  <si>
    <t>Výhled R+2</t>
  </si>
  <si>
    <t>Rezervní fond</t>
  </si>
  <si>
    <t>Fond investic</t>
  </si>
  <si>
    <t>Fond odměn</t>
  </si>
  <si>
    <t>FKSP</t>
  </si>
  <si>
    <t>Průměrný přepočtený stav zaměstnanců k:</t>
  </si>
  <si>
    <t>Plán 31.12.</t>
  </si>
  <si>
    <t>Komentář ke střednědobému výhledu rozpočtu:</t>
  </si>
  <si>
    <t>Dne:</t>
  </si>
  <si>
    <t xml:space="preserve">Schválil: </t>
  </si>
  <si>
    <t>Mgr. Bedřich Fryč</t>
  </si>
  <si>
    <t>Podpis: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</si>
</sst>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\ %"/>
    <numFmt numFmtId="165" formatCode="#,##0.0"/>
    <numFmt numFmtId="166" formatCode="#,##0.0_ ;[Red]\-#,##0.0\ "/>
    <numFmt numFmtId="167" formatCode="d/m/yyyy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1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4"/>
      <color rgb="FFFFFFFF"/>
      <name val="Calibri"/>
      <family val="2"/>
      <charset val="238"/>
    </font>
    <font>
      <i/>
      <sz val="11"/>
      <color rgb="FF000000"/>
      <name val="Calibri"/>
      <family val="2"/>
      <charset val="238"/>
    </font>
    <font>
      <b/>
      <i/>
      <sz val="11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sz val="10"/>
      <name val="Arial CE"/>
      <charset val="238"/>
    </font>
    <font>
      <sz val="1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DEEBF7"/>
        <bgColor rgb="FFDAE3F3"/>
      </patternFill>
    </fill>
    <fill>
      <patternFill patternType="solid">
        <fgColor rgb="FFFFFF00"/>
        <bgColor rgb="FFFFFF00"/>
      </patternFill>
    </fill>
    <fill>
      <patternFill patternType="solid">
        <fgColor rgb="FFE2F0D9"/>
        <bgColor rgb="FFE7E6E6"/>
      </patternFill>
    </fill>
    <fill>
      <patternFill patternType="solid">
        <fgColor rgb="FF92D050"/>
        <bgColor rgb="FF969696"/>
      </patternFill>
    </fill>
    <fill>
      <patternFill patternType="solid">
        <fgColor rgb="FFD9D9D9"/>
        <bgColor rgb="FFDBDBDB"/>
      </patternFill>
    </fill>
    <fill>
      <patternFill patternType="solid">
        <fgColor rgb="FFFBE5D6"/>
        <bgColor rgb="FFE7E6E6"/>
      </patternFill>
    </fill>
    <fill>
      <patternFill patternType="solid">
        <fgColor rgb="FFDAE3F3"/>
        <bgColor rgb="FFDEEBF7"/>
      </patternFill>
    </fill>
    <fill>
      <patternFill patternType="solid">
        <fgColor rgb="FF44546A"/>
        <bgColor rgb="FF363636"/>
      </patternFill>
    </fill>
    <fill>
      <patternFill patternType="solid">
        <fgColor rgb="FFEDEDED"/>
        <bgColor rgb="FFF2F2F2"/>
      </patternFill>
    </fill>
    <fill>
      <patternFill patternType="solid">
        <fgColor rgb="FFE7E6E6"/>
        <bgColor rgb="FFEDEDED"/>
      </patternFill>
    </fill>
    <fill>
      <patternFill patternType="solid">
        <fgColor rgb="FFF2F2F2"/>
        <bgColor rgb="FFEDEDED"/>
      </patternFill>
    </fill>
    <fill>
      <patternFill patternType="solid">
        <fgColor rgb="FFFFFFFF"/>
        <bgColor rgb="FFF2F2F2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156">
    <xf numFmtId="0" fontId="0" fillId="0" borderId="0" xfId="0"/>
    <xf numFmtId="0" fontId="1" fillId="2" borderId="0" xfId="1" applyFill="1" applyProtection="1"/>
    <xf numFmtId="164" fontId="1" fillId="2" borderId="0" xfId="1" applyNumberFormat="1" applyFont="1" applyFill="1" applyProtection="1"/>
    <xf numFmtId="0" fontId="1" fillId="2" borderId="0" xfId="1" applyFill="1"/>
    <xf numFmtId="0" fontId="1" fillId="0" borderId="0" xfId="1"/>
    <xf numFmtId="0" fontId="2" fillId="2" borderId="0" xfId="1" applyFont="1" applyFill="1" applyProtection="1"/>
    <xf numFmtId="0" fontId="2" fillId="0" borderId="0" xfId="1" applyFont="1" applyBorder="1" applyAlignment="1" applyProtection="1">
      <alignment horizontal="left"/>
      <protection locked="0"/>
    </xf>
    <xf numFmtId="49" fontId="3" fillId="2" borderId="0" xfId="1" applyNumberFormat="1" applyFont="1" applyFill="1" applyAlignment="1" applyProtection="1">
      <alignment horizontal="left"/>
    </xf>
    <xf numFmtId="49" fontId="4" fillId="0" borderId="0" xfId="1" applyNumberFormat="1" applyFont="1" applyAlignment="1" applyProtection="1">
      <alignment horizontal="left"/>
      <protection locked="0"/>
    </xf>
    <xf numFmtId="0" fontId="1" fillId="0" borderId="0" xfId="1" applyFont="1" applyBorder="1" applyAlignment="1" applyProtection="1">
      <alignment horizontal="left"/>
      <protection locked="0"/>
    </xf>
    <xf numFmtId="0" fontId="4" fillId="0" borderId="1" xfId="1" applyFont="1" applyBorder="1" applyAlignment="1" applyProtection="1">
      <alignment vertical="center" wrapText="1"/>
    </xf>
    <xf numFmtId="0" fontId="4" fillId="0" borderId="2" xfId="1" applyFont="1" applyBorder="1" applyAlignment="1" applyProtection="1">
      <alignment vertical="center"/>
    </xf>
    <xf numFmtId="0" fontId="5" fillId="0" borderId="3" xfId="1" applyFont="1" applyBorder="1" applyAlignment="1" applyProtection="1">
      <alignment horizontal="center" vertical="center"/>
    </xf>
    <xf numFmtId="0" fontId="5" fillId="0" borderId="4" xfId="1" applyFont="1" applyBorder="1" applyAlignment="1" applyProtection="1">
      <alignment horizontal="center" vertical="center"/>
    </xf>
    <xf numFmtId="0" fontId="5" fillId="0" borderId="5" xfId="1" applyFont="1" applyBorder="1" applyAlignment="1" applyProtection="1">
      <alignment horizontal="center" vertical="center"/>
    </xf>
    <xf numFmtId="0" fontId="5" fillId="0" borderId="6" xfId="1" applyFont="1" applyBorder="1" applyAlignment="1" applyProtection="1">
      <alignment horizontal="center" vertical="center"/>
    </xf>
    <xf numFmtId="0" fontId="4" fillId="0" borderId="7" xfId="1" applyFont="1" applyBorder="1" applyAlignment="1" applyProtection="1">
      <alignment vertical="center" wrapText="1"/>
    </xf>
    <xf numFmtId="0" fontId="4" fillId="0" borderId="8" xfId="1" applyFont="1" applyBorder="1" applyAlignment="1" applyProtection="1">
      <alignment vertical="center"/>
    </xf>
    <xf numFmtId="0" fontId="4" fillId="3" borderId="9" xfId="1" applyFont="1" applyFill="1" applyBorder="1" applyAlignment="1" applyProtection="1">
      <alignment horizontal="center" vertical="center" wrapText="1"/>
    </xf>
    <xf numFmtId="0" fontId="4" fillId="3" borderId="10" xfId="1" applyFont="1" applyFill="1" applyBorder="1" applyAlignment="1" applyProtection="1">
      <alignment horizontal="center" vertical="center" wrapText="1"/>
    </xf>
    <xf numFmtId="0" fontId="4" fillId="3" borderId="11" xfId="1" applyFont="1" applyFill="1" applyBorder="1" applyAlignment="1" applyProtection="1">
      <alignment horizontal="center" vertical="center" wrapText="1"/>
    </xf>
    <xf numFmtId="0" fontId="4" fillId="3" borderId="12" xfId="1" applyFont="1" applyFill="1" applyBorder="1" applyAlignment="1" applyProtection="1">
      <alignment horizontal="center" vertical="center" wrapText="1"/>
    </xf>
    <xf numFmtId="0" fontId="4" fillId="4" borderId="13" xfId="1" applyFont="1" applyFill="1" applyBorder="1" applyAlignment="1" applyProtection="1">
      <alignment vertical="center" wrapText="1"/>
    </xf>
    <xf numFmtId="0" fontId="4" fillId="4" borderId="5" xfId="1" applyFont="1" applyFill="1" applyBorder="1" applyAlignment="1" applyProtection="1">
      <alignment vertical="center"/>
    </xf>
    <xf numFmtId="0" fontId="4" fillId="4" borderId="6" xfId="1" applyFont="1" applyFill="1" applyBorder="1" applyAlignment="1" applyProtection="1">
      <alignment horizontal="center" vertical="center" wrapText="1"/>
    </xf>
    <xf numFmtId="0" fontId="4" fillId="4" borderId="14" xfId="1" applyFont="1" applyFill="1" applyBorder="1" applyAlignment="1" applyProtection="1">
      <alignment horizontal="center" vertical="center" wrapText="1"/>
    </xf>
    <xf numFmtId="0" fontId="4" fillId="4" borderId="5" xfId="1" applyFont="1" applyFill="1" applyBorder="1" applyAlignment="1" applyProtection="1">
      <alignment horizontal="center" vertical="center" wrapText="1"/>
    </xf>
    <xf numFmtId="0" fontId="4" fillId="0" borderId="1" xfId="1" applyFont="1" applyBorder="1" applyAlignment="1" applyProtection="1">
      <alignment horizontal="center" wrapText="1"/>
    </xf>
    <xf numFmtId="0" fontId="4" fillId="0" borderId="2" xfId="1" applyFont="1" applyBorder="1" applyAlignment="1" applyProtection="1">
      <alignment horizontal="center" vertical="center"/>
    </xf>
    <xf numFmtId="165" fontId="1" fillId="0" borderId="5" xfId="1" applyNumberFormat="1" applyFont="1" applyBorder="1" applyAlignment="1" applyProtection="1">
      <alignment horizontal="center" vertical="center"/>
    </xf>
    <xf numFmtId="0" fontId="1" fillId="0" borderId="5" xfId="1" applyFont="1" applyBorder="1" applyAlignment="1" applyProtection="1">
      <alignment horizontal="center" vertical="center" wrapText="1"/>
    </xf>
    <xf numFmtId="0" fontId="4" fillId="0" borderId="5" xfId="1" applyFont="1" applyBorder="1" applyAlignment="1" applyProtection="1">
      <alignment horizontal="center" vertical="center" wrapText="1"/>
    </xf>
    <xf numFmtId="165" fontId="1" fillId="0" borderId="3" xfId="1" applyNumberFormat="1" applyFont="1" applyBorder="1" applyAlignment="1" applyProtection="1">
      <alignment horizontal="center" vertical="center"/>
    </xf>
    <xf numFmtId="0" fontId="4" fillId="0" borderId="13" xfId="1" applyFont="1" applyBorder="1" applyAlignment="1" applyProtection="1">
      <alignment horizontal="center" vertical="center" wrapText="1"/>
    </xf>
    <xf numFmtId="165" fontId="1" fillId="0" borderId="6" xfId="1" applyNumberFormat="1" applyFont="1" applyBorder="1" applyAlignment="1" applyProtection="1">
      <alignment horizontal="center" vertical="center"/>
    </xf>
    <xf numFmtId="0" fontId="1" fillId="0" borderId="15" xfId="1" applyFont="1" applyBorder="1" applyAlignment="1" applyProtection="1">
      <alignment horizontal="center"/>
    </xf>
    <xf numFmtId="0" fontId="1" fillId="0" borderId="16" xfId="1" applyFont="1" applyBorder="1" applyProtection="1"/>
    <xf numFmtId="165" fontId="1" fillId="0" borderId="17" xfId="1" applyNumberFormat="1" applyFont="1" applyBorder="1" applyAlignment="1" applyProtection="1">
      <alignment horizontal="right"/>
      <protection locked="0"/>
    </xf>
    <xf numFmtId="165" fontId="1" fillId="0" borderId="18" xfId="1" applyNumberFormat="1" applyFont="1" applyBorder="1" applyProtection="1">
      <protection locked="0"/>
    </xf>
    <xf numFmtId="165" fontId="1" fillId="0" borderId="19" xfId="1" applyNumberFormat="1" applyFont="1" applyBorder="1" applyProtection="1">
      <protection locked="0"/>
    </xf>
    <xf numFmtId="165" fontId="1" fillId="0" borderId="20" xfId="1" applyNumberFormat="1" applyFont="1" applyBorder="1" applyAlignment="1" applyProtection="1">
      <alignment horizontal="right"/>
    </xf>
    <xf numFmtId="165" fontId="1" fillId="0" borderId="21" xfId="1" applyNumberFormat="1" applyFont="1" applyBorder="1" applyAlignment="1" applyProtection="1">
      <alignment horizontal="right"/>
      <protection locked="0"/>
    </xf>
    <xf numFmtId="165" fontId="1" fillId="0" borderId="22" xfId="1" applyNumberFormat="1" applyFont="1" applyBorder="1" applyAlignment="1" applyProtection="1">
      <alignment horizontal="right"/>
      <protection locked="0"/>
    </xf>
    <xf numFmtId="165" fontId="1" fillId="0" borderId="22" xfId="1" applyNumberFormat="1" applyFont="1" applyBorder="1" applyAlignment="1" applyProtection="1">
      <alignment horizontal="right"/>
    </xf>
    <xf numFmtId="0" fontId="1" fillId="0" borderId="23" xfId="1" applyFont="1" applyBorder="1" applyAlignment="1" applyProtection="1">
      <alignment horizontal="center"/>
    </xf>
    <xf numFmtId="0" fontId="1" fillId="5" borderId="24" xfId="1" applyFont="1" applyFill="1" applyBorder="1" applyProtection="1"/>
    <xf numFmtId="165" fontId="1" fillId="0" borderId="24" xfId="1" applyNumberFormat="1" applyFont="1" applyBorder="1" applyAlignment="1" applyProtection="1">
      <alignment horizontal="right"/>
    </xf>
    <xf numFmtId="165" fontId="1" fillId="0" borderId="25" xfId="1" applyNumberFormat="1" applyFont="1" applyBorder="1" applyAlignment="1" applyProtection="1">
      <alignment horizontal="right"/>
      <protection locked="0"/>
    </xf>
    <xf numFmtId="165" fontId="1" fillId="6" borderId="22" xfId="1" applyNumberFormat="1" applyFont="1" applyFill="1" applyBorder="1" applyAlignment="1" applyProtection="1">
      <alignment horizontal="right"/>
      <protection locked="0"/>
    </xf>
    <xf numFmtId="165" fontId="1" fillId="0" borderId="26" xfId="1" applyNumberFormat="1" applyFont="1" applyBorder="1" applyAlignment="1" applyProtection="1">
      <alignment horizontal="right"/>
      <protection locked="0"/>
    </xf>
    <xf numFmtId="0" fontId="3" fillId="7" borderId="24" xfId="1" applyFont="1" applyFill="1" applyBorder="1" applyProtection="1"/>
    <xf numFmtId="165" fontId="1" fillId="6" borderId="27" xfId="1" applyNumberFormat="1" applyFont="1" applyFill="1" applyBorder="1" applyAlignment="1" applyProtection="1">
      <alignment horizontal="right"/>
      <protection locked="0"/>
    </xf>
    <xf numFmtId="0" fontId="3" fillId="0" borderId="24" xfId="1" applyFont="1" applyBorder="1" applyAlignment="1" applyProtection="1">
      <alignment horizontal="left"/>
    </xf>
    <xf numFmtId="0" fontId="3" fillId="0" borderId="24" xfId="1" applyFont="1" applyBorder="1" applyProtection="1"/>
    <xf numFmtId="0" fontId="1" fillId="0" borderId="24" xfId="1" applyFont="1" applyBorder="1" applyProtection="1"/>
    <xf numFmtId="165" fontId="1" fillId="0" borderId="27" xfId="1" applyNumberFormat="1" applyFont="1" applyBorder="1" applyAlignment="1" applyProtection="1">
      <alignment horizontal="right"/>
      <protection locked="0"/>
    </xf>
    <xf numFmtId="0" fontId="1" fillId="0" borderId="28" xfId="1" applyFont="1" applyBorder="1" applyAlignment="1" applyProtection="1">
      <alignment horizontal="center"/>
    </xf>
    <xf numFmtId="0" fontId="1" fillId="0" borderId="29" xfId="1" applyFont="1" applyBorder="1" applyAlignment="1" applyProtection="1">
      <alignment horizontal="left" indent="7"/>
    </xf>
    <xf numFmtId="165" fontId="1" fillId="0" borderId="30" xfId="1" applyNumberFormat="1" applyFont="1" applyBorder="1" applyAlignment="1" applyProtection="1">
      <alignment horizontal="right"/>
      <protection locked="0"/>
    </xf>
    <xf numFmtId="165" fontId="1" fillId="0" borderId="31" xfId="1" applyNumberFormat="1" applyFont="1" applyBorder="1" applyAlignment="1" applyProtection="1">
      <alignment horizontal="right"/>
      <protection locked="0"/>
    </xf>
    <xf numFmtId="165" fontId="1" fillId="0" borderId="32" xfId="1" applyNumberFormat="1" applyFont="1" applyBorder="1" applyAlignment="1" applyProtection="1">
      <alignment horizontal="right"/>
    </xf>
    <xf numFmtId="165" fontId="1" fillId="0" borderId="33" xfId="1" applyNumberFormat="1" applyFont="1" applyBorder="1" applyAlignment="1" applyProtection="1">
      <alignment horizontal="right"/>
      <protection locked="0"/>
    </xf>
    <xf numFmtId="0" fontId="4" fillId="0" borderId="5" xfId="1" applyFont="1" applyBorder="1" applyAlignment="1" applyProtection="1">
      <alignment horizontal="center"/>
    </xf>
    <xf numFmtId="0" fontId="4" fillId="4" borderId="12" xfId="1" applyFont="1" applyFill="1" applyBorder="1" applyProtection="1"/>
    <xf numFmtId="165" fontId="4" fillId="4" borderId="10" xfId="1" applyNumberFormat="1" applyFont="1" applyFill="1" applyBorder="1" applyAlignment="1" applyProtection="1">
      <alignment horizontal="right"/>
    </xf>
    <xf numFmtId="165" fontId="4" fillId="4" borderId="11" xfId="1" applyNumberFormat="1" applyFont="1" applyFill="1" applyBorder="1" applyAlignment="1" applyProtection="1">
      <alignment horizontal="right"/>
    </xf>
    <xf numFmtId="165" fontId="4" fillId="4" borderId="32" xfId="1" applyNumberFormat="1" applyFont="1" applyFill="1" applyBorder="1" applyAlignment="1" applyProtection="1">
      <alignment horizontal="right"/>
    </xf>
    <xf numFmtId="165" fontId="4" fillId="4" borderId="34" xfId="1" applyNumberFormat="1" applyFont="1" applyFill="1" applyBorder="1" applyAlignment="1" applyProtection="1">
      <alignment horizontal="right"/>
    </xf>
    <xf numFmtId="0" fontId="1" fillId="7" borderId="11" xfId="1" applyFill="1" applyBorder="1" applyAlignment="1" applyProtection="1">
      <alignment horizontal="center"/>
    </xf>
    <xf numFmtId="0" fontId="4" fillId="7" borderId="5" xfId="1" applyFont="1" applyFill="1" applyBorder="1" applyProtection="1"/>
    <xf numFmtId="165" fontId="6" fillId="7" borderId="34" xfId="1" applyNumberFormat="1" applyFont="1" applyFill="1" applyBorder="1" applyAlignment="1" applyProtection="1">
      <alignment horizontal="center"/>
    </xf>
    <xf numFmtId="165" fontId="6" fillId="7" borderId="12" xfId="1" applyNumberFormat="1" applyFont="1" applyFill="1" applyBorder="1" applyAlignment="1" applyProtection="1">
      <alignment horizontal="center"/>
    </xf>
    <xf numFmtId="165" fontId="6" fillId="7" borderId="10" xfId="1" applyNumberFormat="1" applyFont="1" applyFill="1" applyBorder="1" applyAlignment="1" applyProtection="1">
      <alignment horizontal="center"/>
    </xf>
    <xf numFmtId="0" fontId="1" fillId="0" borderId="5" xfId="1" applyFont="1" applyBorder="1" applyAlignment="1" applyProtection="1">
      <alignment horizontal="center" vertical="center"/>
    </xf>
    <xf numFmtId="0" fontId="7" fillId="0" borderId="6" xfId="1" applyFont="1" applyBorder="1" applyAlignment="1" applyProtection="1">
      <alignment horizontal="center" vertical="center"/>
    </xf>
    <xf numFmtId="0" fontId="7" fillId="0" borderId="14" xfId="1" applyFont="1" applyBorder="1" applyAlignment="1" applyProtection="1">
      <alignment horizontal="center" vertical="center"/>
    </xf>
    <xf numFmtId="165" fontId="1" fillId="0" borderId="35" xfId="1" applyNumberFormat="1" applyFont="1" applyBorder="1" applyProtection="1">
      <protection locked="0"/>
    </xf>
    <xf numFmtId="165" fontId="1" fillId="0" borderId="36" xfId="1" applyNumberFormat="1" applyFont="1" applyBorder="1" applyProtection="1">
      <protection locked="0"/>
    </xf>
    <xf numFmtId="165" fontId="1" fillId="6" borderId="36" xfId="1" applyNumberFormat="1" applyFont="1" applyFill="1" applyBorder="1" applyProtection="1">
      <protection locked="0"/>
    </xf>
    <xf numFmtId="0" fontId="3" fillId="0" borderId="24" xfId="1" applyFont="1" applyBorder="1" applyAlignment="1" applyProtection="1">
      <alignment horizontal="left" indent="7"/>
    </xf>
    <xf numFmtId="0" fontId="1" fillId="0" borderId="37" xfId="1" applyFont="1" applyBorder="1" applyAlignment="1" applyProtection="1">
      <alignment horizontal="center"/>
    </xf>
    <xf numFmtId="0" fontId="1" fillId="0" borderId="38" xfId="1" applyFont="1" applyBorder="1" applyProtection="1"/>
    <xf numFmtId="165" fontId="1" fillId="0" borderId="39" xfId="1" applyNumberFormat="1" applyFont="1" applyBorder="1" applyProtection="1">
      <protection locked="0"/>
    </xf>
    <xf numFmtId="0" fontId="4" fillId="7" borderId="13" xfId="1" applyFont="1" applyFill="1" applyBorder="1" applyProtection="1"/>
    <xf numFmtId="165" fontId="4" fillId="7" borderId="6" xfId="1" applyNumberFormat="1" applyFont="1" applyFill="1" applyBorder="1" applyProtection="1"/>
    <xf numFmtId="165" fontId="4" fillId="7" borderId="5" xfId="1" applyNumberFormat="1" applyFont="1" applyFill="1" applyBorder="1" applyProtection="1"/>
    <xf numFmtId="165" fontId="4" fillId="7" borderId="13" xfId="1" applyNumberFormat="1" applyFont="1" applyFill="1" applyBorder="1" applyProtection="1"/>
    <xf numFmtId="165" fontId="4" fillId="7" borderId="40" xfId="1" applyNumberFormat="1" applyFont="1" applyFill="1" applyBorder="1" applyProtection="1"/>
    <xf numFmtId="165" fontId="4" fillId="7" borderId="41" xfId="1" applyNumberFormat="1" applyFont="1" applyFill="1" applyBorder="1" applyProtection="1"/>
    <xf numFmtId="0" fontId="5" fillId="0" borderId="42" xfId="1" applyFont="1" applyBorder="1" applyAlignment="1" applyProtection="1">
      <alignment horizontal="center"/>
    </xf>
    <xf numFmtId="0" fontId="5" fillId="8" borderId="42" xfId="1" applyFont="1" applyFill="1" applyBorder="1" applyAlignment="1" applyProtection="1">
      <alignment horizontal="left"/>
    </xf>
    <xf numFmtId="166" fontId="8" fillId="9" borderId="42" xfId="1" applyNumberFormat="1" applyFont="1" applyFill="1" applyBorder="1" applyAlignment="1" applyProtection="1"/>
    <xf numFmtId="166" fontId="8" fillId="9" borderId="10" xfId="1" applyNumberFormat="1" applyFont="1" applyFill="1" applyBorder="1" applyAlignment="1" applyProtection="1"/>
    <xf numFmtId="166" fontId="8" fillId="9" borderId="11" xfId="1" applyNumberFormat="1" applyFont="1" applyFill="1" applyBorder="1" applyAlignment="1" applyProtection="1"/>
    <xf numFmtId="166" fontId="8" fillId="9" borderId="30" xfId="1" applyNumberFormat="1" applyFont="1" applyFill="1" applyBorder="1" applyAlignment="1" applyProtection="1"/>
    <xf numFmtId="0" fontId="9" fillId="0" borderId="13" xfId="1" applyFont="1" applyBorder="1" applyAlignment="1" applyProtection="1">
      <alignment horizontal="center"/>
    </xf>
    <xf numFmtId="0" fontId="9" fillId="0" borderId="13" xfId="1" applyFont="1" applyBorder="1" applyProtection="1"/>
    <xf numFmtId="0" fontId="9" fillId="10" borderId="43" xfId="1" applyFont="1" applyFill="1" applyBorder="1" applyProtection="1"/>
    <xf numFmtId="165" fontId="10" fillId="10" borderId="4" xfId="1" applyNumberFormat="1" applyFont="1" applyFill="1" applyBorder="1" applyProtection="1"/>
    <xf numFmtId="166" fontId="9" fillId="11" borderId="5" xfId="1" applyNumberFormat="1" applyFont="1" applyFill="1" applyBorder="1" applyProtection="1"/>
    <xf numFmtId="165" fontId="10" fillId="10" borderId="3" xfId="1" applyNumberFormat="1" applyFont="1" applyFill="1" applyBorder="1" applyProtection="1"/>
    <xf numFmtId="166" fontId="9" fillId="11" borderId="13" xfId="1" applyNumberFormat="1" applyFont="1" applyFill="1" applyBorder="1" applyProtection="1"/>
    <xf numFmtId="0" fontId="9" fillId="10" borderId="44" xfId="1" applyFont="1" applyFill="1" applyBorder="1" applyProtection="1"/>
    <xf numFmtId="0" fontId="9" fillId="10" borderId="45" xfId="1" applyFont="1" applyFill="1" applyBorder="1" applyProtection="1"/>
    <xf numFmtId="0" fontId="1" fillId="2" borderId="0" xfId="1" applyFill="1" applyBorder="1" applyProtection="1"/>
    <xf numFmtId="0" fontId="1" fillId="2" borderId="0" xfId="1" applyFont="1" applyFill="1" applyBorder="1" applyAlignment="1" applyProtection="1">
      <alignment horizontal="center"/>
    </xf>
    <xf numFmtId="0" fontId="4" fillId="2" borderId="0" xfId="1" applyFont="1" applyFill="1" applyBorder="1" applyProtection="1"/>
    <xf numFmtId="165" fontId="4" fillId="2" borderId="0" xfId="1" applyNumberFormat="1" applyFont="1" applyFill="1" applyBorder="1" applyProtection="1"/>
    <xf numFmtId="0" fontId="1" fillId="2" borderId="0" xfId="1" applyFill="1" applyBorder="1"/>
    <xf numFmtId="0" fontId="1" fillId="0" borderId="0" xfId="1" applyBorder="1"/>
    <xf numFmtId="0" fontId="1" fillId="2" borderId="0" xfId="1" applyFill="1" applyBorder="1" applyAlignment="1" applyProtection="1">
      <alignment horizontal="center"/>
    </xf>
    <xf numFmtId="0" fontId="4" fillId="12" borderId="13" xfId="1" applyFont="1" applyFill="1" applyBorder="1" applyAlignment="1" applyProtection="1">
      <alignment horizontal="left" vertical="center"/>
    </xf>
    <xf numFmtId="165" fontId="4" fillId="0" borderId="46" xfId="1" applyNumberFormat="1" applyFont="1" applyBorder="1" applyProtection="1"/>
    <xf numFmtId="165" fontId="10" fillId="2" borderId="0" xfId="1" applyNumberFormat="1" applyFont="1" applyFill="1" applyBorder="1" applyAlignment="1" applyProtection="1">
      <alignment horizontal="right"/>
    </xf>
    <xf numFmtId="165" fontId="4" fillId="0" borderId="47" xfId="1" applyNumberFormat="1" applyFont="1" applyBorder="1" applyProtection="1"/>
    <xf numFmtId="165" fontId="4" fillId="2" borderId="0" xfId="1" applyNumberFormat="1" applyFont="1" applyFill="1" applyBorder="1" applyProtection="1">
      <protection locked="0"/>
    </xf>
    <xf numFmtId="165" fontId="11" fillId="10" borderId="44" xfId="1" applyNumberFormat="1" applyFont="1" applyFill="1" applyBorder="1" applyAlignment="1" applyProtection="1">
      <alignment horizontal="center" wrapText="1"/>
      <protection locked="0"/>
    </xf>
    <xf numFmtId="165" fontId="11" fillId="10" borderId="3" xfId="1" applyNumberFormat="1" applyFont="1" applyFill="1" applyBorder="1" applyAlignment="1" applyProtection="1">
      <alignment horizontal="center" wrapText="1"/>
    </xf>
    <xf numFmtId="165" fontId="11" fillId="2" borderId="0" xfId="1" applyNumberFormat="1" applyFont="1" applyFill="1" applyBorder="1" applyAlignment="1" applyProtection="1">
      <alignment horizontal="center" wrapText="1"/>
      <protection locked="0"/>
    </xf>
    <xf numFmtId="0" fontId="4" fillId="2" borderId="0" xfId="1" applyFont="1" applyFill="1" applyBorder="1" applyAlignment="1" applyProtection="1">
      <alignment horizontal="center"/>
    </xf>
    <xf numFmtId="165" fontId="4" fillId="0" borderId="48" xfId="1" applyNumberFormat="1" applyFont="1" applyBorder="1" applyProtection="1">
      <protection locked="0"/>
    </xf>
    <xf numFmtId="165" fontId="4" fillId="0" borderId="41" xfId="1" applyNumberFormat="1" applyFont="1" applyBorder="1" applyProtection="1">
      <protection locked="0"/>
    </xf>
    <xf numFmtId="0" fontId="4" fillId="12" borderId="49" xfId="1" applyFont="1" applyFill="1" applyBorder="1" applyProtection="1"/>
    <xf numFmtId="165" fontId="4" fillId="12" borderId="49" xfId="1" applyNumberFormat="1" applyFont="1" applyFill="1" applyBorder="1" applyAlignment="1" applyProtection="1">
      <alignment horizontal="center"/>
    </xf>
    <xf numFmtId="165" fontId="4" fillId="2" borderId="0" xfId="1" applyNumberFormat="1" applyFont="1" applyFill="1" applyBorder="1" applyAlignment="1" applyProtection="1">
      <alignment horizontal="center"/>
    </xf>
    <xf numFmtId="0" fontId="4" fillId="0" borderId="49" xfId="1" applyFont="1" applyBorder="1" applyProtection="1"/>
    <xf numFmtId="165" fontId="4" fillId="0" borderId="49" xfId="1" applyNumberFormat="1" applyFont="1" applyBorder="1" applyProtection="1"/>
    <xf numFmtId="165" fontId="4" fillId="2" borderId="0" xfId="1" applyNumberFormat="1" applyFont="1" applyFill="1" applyBorder="1" applyAlignment="1" applyProtection="1">
      <alignment horizontal="right"/>
      <protection locked="0"/>
    </xf>
    <xf numFmtId="0" fontId="6" fillId="0" borderId="49" xfId="1" applyFont="1" applyBorder="1" applyProtection="1"/>
    <xf numFmtId="165" fontId="4" fillId="0" borderId="49" xfId="1" applyNumberFormat="1" applyFont="1" applyBorder="1" applyProtection="1">
      <protection locked="0"/>
    </xf>
    <xf numFmtId="0" fontId="4" fillId="12" borderId="33" xfId="1" applyFont="1" applyFill="1" applyBorder="1" applyAlignment="1" applyProtection="1">
      <alignment horizontal="left"/>
    </xf>
    <xf numFmtId="0" fontId="4" fillId="12" borderId="30" xfId="1" applyFont="1" applyFill="1" applyBorder="1" applyAlignment="1" applyProtection="1">
      <alignment horizontal="left"/>
    </xf>
    <xf numFmtId="165" fontId="4" fillId="0" borderId="30" xfId="1" applyNumberFormat="1" applyFont="1" applyBorder="1" applyAlignment="1" applyProtection="1">
      <alignment horizontal="left"/>
      <protection locked="0"/>
    </xf>
    <xf numFmtId="0" fontId="1" fillId="0" borderId="30" xfId="1" applyBorder="1"/>
    <xf numFmtId="0" fontId="1" fillId="0" borderId="50" xfId="1" applyBorder="1"/>
    <xf numFmtId="0" fontId="1" fillId="0" borderId="51" xfId="1" applyBorder="1"/>
    <xf numFmtId="0" fontId="1" fillId="0" borderId="52" xfId="1" applyBorder="1"/>
    <xf numFmtId="0" fontId="4" fillId="0" borderId="51" xfId="1" applyFont="1" applyBorder="1" applyAlignment="1" applyProtection="1">
      <alignment horizontal="left"/>
      <protection locked="0"/>
    </xf>
    <xf numFmtId="0" fontId="13" fillId="0" borderId="51" xfId="2" applyFont="1" applyBorder="1" applyProtection="1"/>
    <xf numFmtId="0" fontId="4" fillId="0" borderId="0" xfId="1" applyFont="1" applyBorder="1" applyAlignment="1" applyProtection="1">
      <alignment horizontal="left"/>
      <protection locked="0"/>
    </xf>
    <xf numFmtId="0" fontId="13" fillId="0" borderId="0" xfId="2" applyFont="1" applyBorder="1" applyProtection="1"/>
    <xf numFmtId="0" fontId="13" fillId="0" borderId="0" xfId="1" applyFont="1" applyBorder="1"/>
    <xf numFmtId="0" fontId="13" fillId="0" borderId="17" xfId="2" applyFont="1" applyBorder="1" applyProtection="1"/>
    <xf numFmtId="0" fontId="13" fillId="0" borderId="21" xfId="1" applyFont="1" applyBorder="1"/>
    <xf numFmtId="0" fontId="4" fillId="0" borderId="21" xfId="1" applyFont="1" applyBorder="1" applyAlignment="1" applyProtection="1">
      <alignment horizontal="left"/>
      <protection locked="0"/>
    </xf>
    <xf numFmtId="0" fontId="1" fillId="0" borderId="21" xfId="1" applyBorder="1"/>
    <xf numFmtId="0" fontId="1" fillId="0" borderId="53" xfId="1" applyBorder="1"/>
    <xf numFmtId="0" fontId="13" fillId="2" borderId="0" xfId="2" applyFont="1" applyFill="1" applyBorder="1" applyProtection="1"/>
    <xf numFmtId="0" fontId="13" fillId="2" borderId="0" xfId="1" applyFont="1" applyFill="1" applyBorder="1"/>
    <xf numFmtId="0" fontId="4" fillId="2" borderId="0" xfId="1" applyFont="1" applyFill="1" applyBorder="1" applyAlignment="1" applyProtection="1">
      <alignment horizontal="left"/>
      <protection locked="0"/>
    </xf>
    <xf numFmtId="0" fontId="4" fillId="2" borderId="0" xfId="1" applyFont="1" applyFill="1" applyBorder="1" applyAlignment="1" applyProtection="1">
      <alignment horizontal="left"/>
    </xf>
    <xf numFmtId="167" fontId="4" fillId="13" borderId="0" xfId="1" applyNumberFormat="1" applyFont="1" applyFill="1" applyBorder="1" applyAlignment="1" applyProtection="1">
      <alignment horizontal="left"/>
      <protection locked="0"/>
    </xf>
    <xf numFmtId="0" fontId="4" fillId="13" borderId="0" xfId="1" applyFont="1" applyFill="1" applyBorder="1" applyAlignment="1" applyProtection="1">
      <alignment horizontal="left"/>
      <protection locked="0"/>
    </xf>
    <xf numFmtId="0" fontId="4" fillId="0" borderId="0" xfId="1" applyFont="1" applyBorder="1" applyAlignment="1" applyProtection="1">
      <alignment horizontal="left"/>
    </xf>
    <xf numFmtId="0" fontId="4" fillId="13" borderId="0" xfId="1" applyFont="1" applyFill="1" applyBorder="1" applyAlignment="1" applyProtection="1">
      <alignment horizontal="left"/>
    </xf>
    <xf numFmtId="164" fontId="1" fillId="0" borderId="0" xfId="1" applyNumberFormat="1" applyFont="1"/>
  </cellXfs>
  <cellStyles count="3">
    <cellStyle name="Normální" xfId="0" builtinId="0"/>
    <cellStyle name="Normální 2" xfId="1"/>
    <cellStyle name="normální_Tabulka školy, návrh rozpočtu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ozpo&#269;et/N&#225;vrh%20rozpo&#269;tu%20r.%202023/CHK/Chomutovsk&#225;%20knihovna%20-%20B+C)%20NR%202023%20+%20SVR%202024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3"/>
      <sheetName val="SVR 2024-2025"/>
    </sheetNames>
    <sheetDataSet>
      <sheetData sheetId="0">
        <row r="15">
          <cell r="G15">
            <v>2145</v>
          </cell>
          <cell r="H15">
            <v>0</v>
          </cell>
          <cell r="I15">
            <v>2145</v>
          </cell>
          <cell r="M15">
            <v>2899</v>
          </cell>
          <cell r="N15">
            <v>0</v>
          </cell>
          <cell r="Y15">
            <v>3004</v>
          </cell>
          <cell r="Z15">
            <v>0</v>
          </cell>
        </row>
        <row r="16">
          <cell r="G16">
            <v>25480</v>
          </cell>
          <cell r="H16"/>
          <cell r="I16">
            <v>25480</v>
          </cell>
          <cell r="M16">
            <v>27981</v>
          </cell>
          <cell r="N16"/>
          <cell r="Y16">
            <v>28618</v>
          </cell>
          <cell r="Z16"/>
        </row>
        <row r="17">
          <cell r="G17">
            <v>0</v>
          </cell>
          <cell r="H17"/>
          <cell r="I17">
            <v>0</v>
          </cell>
          <cell r="M17">
            <v>0</v>
          </cell>
          <cell r="N17"/>
          <cell r="Y17">
            <v>0</v>
          </cell>
          <cell r="Z17"/>
        </row>
        <row r="18">
          <cell r="G18">
            <v>1496.6000000000001</v>
          </cell>
          <cell r="H18"/>
          <cell r="I18">
            <v>1496.6000000000001</v>
          </cell>
          <cell r="M18">
            <v>1427.8</v>
          </cell>
          <cell r="N18"/>
          <cell r="Y18">
            <v>1300</v>
          </cell>
          <cell r="Z18"/>
        </row>
        <row r="19">
          <cell r="G19">
            <v>46</v>
          </cell>
          <cell r="H19"/>
          <cell r="I19">
            <v>46</v>
          </cell>
          <cell r="M19">
            <v>46</v>
          </cell>
          <cell r="N19"/>
          <cell r="Y19">
            <v>46</v>
          </cell>
          <cell r="Z19"/>
        </row>
        <row r="20">
          <cell r="G20">
            <v>0</v>
          </cell>
          <cell r="H20"/>
          <cell r="I20">
            <v>0</v>
          </cell>
          <cell r="M20">
            <v>0</v>
          </cell>
          <cell r="N20"/>
          <cell r="Y20">
            <v>0</v>
          </cell>
          <cell r="Z20"/>
        </row>
        <row r="21">
          <cell r="G21">
            <v>227.7</v>
          </cell>
          <cell r="H21"/>
          <cell r="I21">
            <v>227.7</v>
          </cell>
          <cell r="M21">
            <v>275</v>
          </cell>
          <cell r="N21"/>
          <cell r="Y21">
            <v>395</v>
          </cell>
          <cell r="Z21"/>
        </row>
        <row r="22">
          <cell r="G22">
            <v>612</v>
          </cell>
          <cell r="H22"/>
          <cell r="I22">
            <v>612</v>
          </cell>
          <cell r="M22">
            <v>670</v>
          </cell>
          <cell r="N22"/>
          <cell r="Y22">
            <v>730</v>
          </cell>
          <cell r="Z22"/>
        </row>
        <row r="23">
          <cell r="G23">
            <v>90</v>
          </cell>
          <cell r="H23"/>
          <cell r="I23">
            <v>90</v>
          </cell>
          <cell r="M23">
            <v>25</v>
          </cell>
          <cell r="N23"/>
          <cell r="Y23">
            <v>30</v>
          </cell>
          <cell r="Z23"/>
        </row>
        <row r="28">
          <cell r="G28">
            <v>1703.4</v>
          </cell>
          <cell r="H28"/>
          <cell r="I28">
            <v>1703.4</v>
          </cell>
          <cell r="M28">
            <v>2000</v>
          </cell>
          <cell r="N28"/>
          <cell r="O28">
            <v>2000</v>
          </cell>
          <cell r="Y28">
            <v>1500</v>
          </cell>
          <cell r="Z28"/>
        </row>
        <row r="29">
          <cell r="G29">
            <v>2749.4</v>
          </cell>
          <cell r="H29"/>
          <cell r="I29">
            <v>2749.4</v>
          </cell>
          <cell r="M29">
            <v>3187</v>
          </cell>
          <cell r="N29"/>
          <cell r="O29">
            <v>3187</v>
          </cell>
          <cell r="Y29">
            <v>3293</v>
          </cell>
          <cell r="Z29"/>
        </row>
        <row r="30">
          <cell r="G30">
            <v>1535.7</v>
          </cell>
          <cell r="H30"/>
          <cell r="I30">
            <v>1535.7</v>
          </cell>
          <cell r="M30">
            <v>2819</v>
          </cell>
          <cell r="N30"/>
          <cell r="O30">
            <v>2819</v>
          </cell>
          <cell r="Y30">
            <v>2405</v>
          </cell>
          <cell r="Z30"/>
        </row>
        <row r="31">
          <cell r="G31">
            <v>2371.8000000000002</v>
          </cell>
          <cell r="H31"/>
          <cell r="I31">
            <v>2371.8000000000002</v>
          </cell>
          <cell r="M31">
            <v>2583.8000000000002</v>
          </cell>
          <cell r="N31"/>
          <cell r="O31">
            <v>2583.8000000000002</v>
          </cell>
          <cell r="Y31">
            <v>2621</v>
          </cell>
          <cell r="Z31"/>
        </row>
        <row r="32">
          <cell r="G32">
            <v>13915.3</v>
          </cell>
          <cell r="H32"/>
          <cell r="I32">
            <v>13915.3</v>
          </cell>
          <cell r="M32">
            <v>15134</v>
          </cell>
          <cell r="N32"/>
          <cell r="O32">
            <v>15134</v>
          </cell>
          <cell r="Y32">
            <v>16170</v>
          </cell>
          <cell r="Z32"/>
        </row>
        <row r="33">
          <cell r="G33">
            <v>13326.300000000001</v>
          </cell>
          <cell r="H33"/>
          <cell r="I33">
            <v>13326.300000000001</v>
          </cell>
          <cell r="M33">
            <v>13929</v>
          </cell>
          <cell r="N33"/>
          <cell r="O33">
            <v>13929</v>
          </cell>
          <cell r="Y33">
            <v>14985</v>
          </cell>
          <cell r="Z33"/>
        </row>
        <row r="34">
          <cell r="G34">
            <v>589</v>
          </cell>
          <cell r="H34"/>
          <cell r="I34">
            <v>589</v>
          </cell>
          <cell r="M34">
            <v>1205</v>
          </cell>
          <cell r="N34"/>
          <cell r="O34">
            <v>1205</v>
          </cell>
          <cell r="Y34">
            <v>1185</v>
          </cell>
          <cell r="Z34"/>
        </row>
        <row r="35">
          <cell r="G35">
            <v>4456.2</v>
          </cell>
          <cell r="H35"/>
          <cell r="I35">
            <v>4456.2</v>
          </cell>
          <cell r="M35">
            <v>4745</v>
          </cell>
          <cell r="N35"/>
          <cell r="O35">
            <v>4745</v>
          </cell>
          <cell r="Y35">
            <v>5118</v>
          </cell>
          <cell r="Z35"/>
        </row>
        <row r="36">
          <cell r="G36">
            <v>131.30000000000001</v>
          </cell>
          <cell r="H36"/>
          <cell r="I36">
            <v>131.30000000000001</v>
          </cell>
          <cell r="M36">
            <v>20</v>
          </cell>
          <cell r="N36"/>
          <cell r="O36">
            <v>20</v>
          </cell>
          <cell r="Y36">
            <v>20</v>
          </cell>
          <cell r="Z36"/>
        </row>
        <row r="37">
          <cell r="G37">
            <v>521.5</v>
          </cell>
          <cell r="H37"/>
          <cell r="I37">
            <v>521.5</v>
          </cell>
          <cell r="M37">
            <v>545</v>
          </cell>
          <cell r="N37"/>
          <cell r="O37">
            <v>545</v>
          </cell>
          <cell r="Y37">
            <v>580</v>
          </cell>
          <cell r="Z37"/>
        </row>
        <row r="38">
          <cell r="G38">
            <v>1746.0000000000002</v>
          </cell>
          <cell r="H38"/>
          <cell r="I38">
            <v>1746.0000000000002</v>
          </cell>
          <cell r="M38">
            <v>1595</v>
          </cell>
          <cell r="N38"/>
          <cell r="O38">
            <v>1595</v>
          </cell>
          <cell r="Y38">
            <v>1656</v>
          </cell>
          <cell r="Z38"/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rgb="FF00B050"/>
    <pageSetUpPr fitToPage="1"/>
  </sheetPr>
  <dimension ref="A1:U264"/>
  <sheetViews>
    <sheetView showGridLines="0" tabSelected="1" zoomScale="80" zoomScaleNormal="80" zoomScalePageLayoutView="80" workbookViewId="0">
      <selection activeCell="J64" sqref="J64"/>
    </sheetView>
  </sheetViews>
  <sheetFormatPr defaultColWidth="9.140625" defaultRowHeight="0" customHeight="1" zeroHeight="1" x14ac:dyDescent="0.25"/>
  <cols>
    <col min="1" max="1" width="4.5703125" style="4" customWidth="1"/>
    <col min="2" max="2" width="9.140625" style="4"/>
    <col min="3" max="3" width="65.7109375" style="4" customWidth="1"/>
    <col min="4" max="4" width="20.7109375" style="4" customWidth="1"/>
    <col min="5" max="6" width="14.28515625" style="4" customWidth="1"/>
    <col min="7" max="7" width="21.28515625" style="155" customWidth="1"/>
    <col min="8" max="9" width="14.28515625" style="4" customWidth="1"/>
    <col min="10" max="10" width="20.85546875" style="4" customWidth="1"/>
    <col min="11" max="12" width="14.28515625" style="4" customWidth="1"/>
    <col min="13" max="13" width="21.140625" style="4" customWidth="1"/>
    <col min="14" max="15" width="14.28515625" style="4" customWidth="1"/>
    <col min="16" max="16" width="21.42578125" style="4" customWidth="1"/>
    <col min="17" max="18" width="14.28515625" style="4" customWidth="1"/>
    <col min="19" max="19" width="4" style="4" customWidth="1"/>
    <col min="20" max="16384" width="9.140625" style="4"/>
  </cols>
  <sheetData>
    <row r="1" spans="1:21" ht="15" x14ac:dyDescent="0.2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3"/>
      <c r="M1" s="3"/>
      <c r="N1" s="3"/>
      <c r="O1" s="3"/>
      <c r="P1" s="3"/>
      <c r="Q1" s="3"/>
      <c r="R1" s="3"/>
      <c r="S1" s="3"/>
    </row>
    <row r="2" spans="1:21" ht="21" x14ac:dyDescent="0.35">
      <c r="A2" s="1"/>
      <c r="B2" s="5" t="s">
        <v>0</v>
      </c>
      <c r="C2" s="1"/>
      <c r="D2" s="1"/>
      <c r="E2" s="1"/>
      <c r="F2" s="1"/>
      <c r="G2" s="2"/>
      <c r="H2" s="1"/>
      <c r="I2" s="1"/>
      <c r="J2" s="1"/>
      <c r="K2" s="1"/>
      <c r="L2" s="3"/>
      <c r="M2" s="3"/>
      <c r="N2" s="3"/>
      <c r="O2" s="3"/>
      <c r="P2" s="3"/>
      <c r="Q2" s="3"/>
      <c r="R2" s="3"/>
      <c r="S2" s="3"/>
    </row>
    <row r="3" spans="1:21" ht="7.5" customHeight="1" x14ac:dyDescent="0.2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3"/>
      <c r="M3" s="3"/>
      <c r="N3" s="3"/>
      <c r="O3" s="3"/>
      <c r="P3" s="3"/>
      <c r="Q3" s="3"/>
      <c r="R3" s="3"/>
      <c r="S3" s="3"/>
    </row>
    <row r="4" spans="1:21" ht="21" x14ac:dyDescent="0.35">
      <c r="A4" s="1"/>
      <c r="B4" s="1" t="s">
        <v>1</v>
      </c>
      <c r="C4" s="1"/>
      <c r="D4" s="6" t="s">
        <v>2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pans="1:21" ht="3.75" customHeight="1" x14ac:dyDescent="0.25">
      <c r="A5" s="1"/>
      <c r="B5" s="1"/>
      <c r="C5" s="1"/>
      <c r="D5" s="7"/>
      <c r="E5" s="7"/>
      <c r="F5" s="7"/>
      <c r="G5" s="7"/>
      <c r="H5" s="7"/>
      <c r="I5" s="7"/>
      <c r="J5" s="7"/>
      <c r="K5" s="7"/>
      <c r="L5" s="3"/>
      <c r="M5" s="3"/>
      <c r="N5" s="3"/>
      <c r="O5" s="3"/>
      <c r="P5" s="3"/>
      <c r="Q5" s="3"/>
      <c r="R5" s="3"/>
      <c r="S5" s="3"/>
    </row>
    <row r="6" spans="1:21" ht="15" x14ac:dyDescent="0.25">
      <c r="A6" s="1"/>
      <c r="B6" s="1" t="s">
        <v>3</v>
      </c>
      <c r="C6" s="1"/>
      <c r="D6" s="8" t="s">
        <v>4</v>
      </c>
      <c r="E6" s="7"/>
      <c r="F6" s="7"/>
      <c r="G6" s="7"/>
      <c r="H6" s="7"/>
      <c r="I6" s="7"/>
      <c r="J6" s="7"/>
      <c r="K6" s="7"/>
      <c r="L6" s="3"/>
      <c r="M6" s="3"/>
      <c r="N6" s="3"/>
      <c r="O6" s="3"/>
      <c r="P6" s="3"/>
      <c r="Q6" s="3"/>
      <c r="R6" s="3"/>
      <c r="S6" s="3"/>
    </row>
    <row r="7" spans="1:21" ht="3.75" customHeight="1" x14ac:dyDescent="0.25">
      <c r="A7" s="1"/>
      <c r="B7" s="1"/>
      <c r="C7" s="1"/>
      <c r="D7" s="7"/>
      <c r="E7" s="7"/>
      <c r="F7" s="7"/>
      <c r="G7" s="7"/>
      <c r="H7" s="7"/>
      <c r="I7" s="7"/>
      <c r="J7" s="7"/>
      <c r="K7" s="7"/>
      <c r="L7" s="3"/>
      <c r="M7" s="3"/>
      <c r="N7" s="3"/>
      <c r="O7" s="3"/>
      <c r="P7" s="3"/>
      <c r="Q7" s="3"/>
      <c r="R7" s="3"/>
      <c r="S7" s="3"/>
    </row>
    <row r="8" spans="1:21" ht="15" x14ac:dyDescent="0.25">
      <c r="A8" s="1"/>
      <c r="B8" s="1" t="s">
        <v>5</v>
      </c>
      <c r="C8" s="1"/>
      <c r="D8" s="9" t="s">
        <v>6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</row>
    <row r="9" spans="1:21" ht="15.75" thickBot="1" x14ac:dyDescent="0.3">
      <c r="A9" s="1"/>
      <c r="B9" s="1"/>
      <c r="C9" s="1"/>
      <c r="D9" s="1"/>
      <c r="E9" s="1"/>
      <c r="F9" s="1"/>
      <c r="G9" s="2"/>
      <c r="H9" s="1"/>
      <c r="I9" s="1"/>
      <c r="J9" s="1"/>
      <c r="K9" s="1"/>
      <c r="L9" s="3"/>
      <c r="M9" s="3"/>
      <c r="N9" s="3"/>
      <c r="O9" s="3"/>
      <c r="P9" s="3"/>
      <c r="Q9" s="3"/>
      <c r="R9" s="3"/>
      <c r="S9" s="3"/>
    </row>
    <row r="10" spans="1:21" ht="29.25" customHeight="1" thickBot="1" x14ac:dyDescent="0.3">
      <c r="A10" s="1"/>
      <c r="B10" s="10" t="s">
        <v>7</v>
      </c>
      <c r="C10" s="11" t="s">
        <v>8</v>
      </c>
      <c r="D10" s="12" t="s">
        <v>9</v>
      </c>
      <c r="E10" s="12"/>
      <c r="F10" s="12"/>
      <c r="G10" s="13" t="s">
        <v>10</v>
      </c>
      <c r="H10" s="13"/>
      <c r="I10" s="13"/>
      <c r="J10" s="14" t="s">
        <v>11</v>
      </c>
      <c r="K10" s="14"/>
      <c r="L10" s="14"/>
      <c r="M10" s="15" t="s">
        <v>12</v>
      </c>
      <c r="N10" s="15"/>
      <c r="O10" s="15"/>
      <c r="P10" s="12" t="s">
        <v>13</v>
      </c>
      <c r="Q10" s="12"/>
      <c r="R10" s="12"/>
      <c r="S10" s="3"/>
    </row>
    <row r="11" spans="1:21" ht="30.75" customHeight="1" thickBot="1" x14ac:dyDescent="0.3">
      <c r="A11" s="1"/>
      <c r="B11" s="16"/>
      <c r="C11" s="17"/>
      <c r="D11" s="18" t="s">
        <v>14</v>
      </c>
      <c r="E11" s="19" t="s">
        <v>15</v>
      </c>
      <c r="F11" s="19" t="s">
        <v>16</v>
      </c>
      <c r="G11" s="18" t="s">
        <v>14</v>
      </c>
      <c r="H11" s="19" t="s">
        <v>15</v>
      </c>
      <c r="I11" s="20" t="s">
        <v>16</v>
      </c>
      <c r="J11" s="20" t="s">
        <v>14</v>
      </c>
      <c r="K11" s="19" t="s">
        <v>15</v>
      </c>
      <c r="L11" s="19" t="s">
        <v>16</v>
      </c>
      <c r="M11" s="21" t="s">
        <v>14</v>
      </c>
      <c r="N11" s="19" t="s">
        <v>15</v>
      </c>
      <c r="O11" s="19" t="s">
        <v>16</v>
      </c>
      <c r="P11" s="18" t="s">
        <v>14</v>
      </c>
      <c r="Q11" s="19" t="s">
        <v>15</v>
      </c>
      <c r="R11" s="19" t="s">
        <v>16</v>
      </c>
      <c r="S11" s="3"/>
    </row>
    <row r="12" spans="1:21" ht="15.75" customHeight="1" thickBot="1" x14ac:dyDescent="0.3">
      <c r="A12" s="1"/>
      <c r="B12" s="22"/>
      <c r="C12" s="23" t="s">
        <v>17</v>
      </c>
      <c r="D12" s="24"/>
      <c r="E12" s="24"/>
      <c r="F12" s="24"/>
      <c r="G12" s="25"/>
      <c r="H12" s="25"/>
      <c r="I12" s="25"/>
      <c r="J12" s="26"/>
      <c r="K12" s="26"/>
      <c r="L12" s="26"/>
      <c r="M12" s="24"/>
      <c r="N12" s="24"/>
      <c r="O12" s="24"/>
      <c r="P12" s="24"/>
      <c r="Q12" s="24"/>
      <c r="R12" s="24"/>
      <c r="S12" s="3"/>
    </row>
    <row r="13" spans="1:21" ht="15.75" customHeight="1" thickBot="1" x14ac:dyDescent="0.3">
      <c r="A13" s="1"/>
      <c r="B13" s="27" t="s">
        <v>7</v>
      </c>
      <c r="C13" s="28" t="s">
        <v>8</v>
      </c>
      <c r="D13" s="29" t="s">
        <v>18</v>
      </c>
      <c r="E13" s="30" t="s">
        <v>19</v>
      </c>
      <c r="F13" s="31" t="s">
        <v>17</v>
      </c>
      <c r="G13" s="32" t="s">
        <v>18</v>
      </c>
      <c r="H13" s="30" t="s">
        <v>19</v>
      </c>
      <c r="I13" s="33" t="s">
        <v>17</v>
      </c>
      <c r="J13" s="29" t="s">
        <v>18</v>
      </c>
      <c r="K13" s="30" t="s">
        <v>19</v>
      </c>
      <c r="L13" s="31" t="s">
        <v>17</v>
      </c>
      <c r="M13" s="34" t="s">
        <v>18</v>
      </c>
      <c r="N13" s="30" t="s">
        <v>19</v>
      </c>
      <c r="O13" s="31" t="s">
        <v>17</v>
      </c>
      <c r="P13" s="32" t="s">
        <v>18</v>
      </c>
      <c r="Q13" s="30" t="s">
        <v>19</v>
      </c>
      <c r="R13" s="31" t="s">
        <v>17</v>
      </c>
      <c r="S13" s="3"/>
    </row>
    <row r="14" spans="1:21" ht="15.75" thickBot="1" x14ac:dyDescent="0.3">
      <c r="A14" s="1"/>
      <c r="B14" s="27"/>
      <c r="C14" s="28"/>
      <c r="D14" s="29"/>
      <c r="E14" s="30"/>
      <c r="F14" s="31"/>
      <c r="G14" s="32"/>
      <c r="H14" s="30"/>
      <c r="I14" s="33"/>
      <c r="J14" s="29"/>
      <c r="K14" s="30"/>
      <c r="L14" s="31"/>
      <c r="M14" s="34"/>
      <c r="N14" s="30"/>
      <c r="O14" s="31"/>
      <c r="P14" s="32"/>
      <c r="Q14" s="30"/>
      <c r="R14" s="31"/>
      <c r="S14" s="3"/>
    </row>
    <row r="15" spans="1:21" ht="15" x14ac:dyDescent="0.25">
      <c r="A15" s="1"/>
      <c r="B15" s="35" t="s">
        <v>20</v>
      </c>
      <c r="C15" s="36" t="s">
        <v>21</v>
      </c>
      <c r="D15" s="37">
        <f>'[1]NR 2023'!G15</f>
        <v>2145</v>
      </c>
      <c r="E15" s="37">
        <f>'[1]NR 2023'!H15</f>
        <v>0</v>
      </c>
      <c r="F15" s="37">
        <f>'[1]NR 2023'!I15</f>
        <v>2145</v>
      </c>
      <c r="G15" s="37">
        <f>'[1]NR 2023'!M15</f>
        <v>2899</v>
      </c>
      <c r="H15" s="37">
        <f>'[1]NR 2023'!N15</f>
        <v>0</v>
      </c>
      <c r="I15" s="37">
        <f>SUM(G15:H15)</f>
        <v>2899</v>
      </c>
      <c r="J15" s="38">
        <f>'[1]NR 2023'!Y15</f>
        <v>3004</v>
      </c>
      <c r="K15" s="39">
        <f>'[1]NR 2023'!Z15</f>
        <v>0</v>
      </c>
      <c r="L15" s="40">
        <f t="shared" ref="L15:L23" si="0">J15+K15</f>
        <v>3004</v>
      </c>
      <c r="M15" s="41">
        <v>3024</v>
      </c>
      <c r="N15" s="42"/>
      <c r="O15" s="43">
        <f t="shared" ref="O15:O23" si="1">M15+N15</f>
        <v>3024</v>
      </c>
      <c r="P15" s="37">
        <v>3024</v>
      </c>
      <c r="Q15" s="42"/>
      <c r="R15" s="43">
        <f t="shared" ref="R15:R23" si="2">P15+Q15</f>
        <v>3024</v>
      </c>
      <c r="S15" s="3"/>
    </row>
    <row r="16" spans="1:21" ht="15" x14ac:dyDescent="0.25">
      <c r="A16" s="1"/>
      <c r="B16" s="44" t="s">
        <v>22</v>
      </c>
      <c r="C16" s="45" t="s">
        <v>23</v>
      </c>
      <c r="D16" s="37">
        <f>'[1]NR 2023'!G16</f>
        <v>25480</v>
      </c>
      <c r="E16" s="37">
        <f>'[1]NR 2023'!H16</f>
        <v>0</v>
      </c>
      <c r="F16" s="37">
        <f>'[1]NR 2023'!I16</f>
        <v>25480</v>
      </c>
      <c r="G16" s="37">
        <f>'[1]NR 2023'!M16</f>
        <v>27981</v>
      </c>
      <c r="H16" s="37">
        <f>'[1]NR 2023'!N16</f>
        <v>0</v>
      </c>
      <c r="I16" s="37">
        <f t="shared" ref="I16:I23" si="3">SUM(G16:H16)</f>
        <v>27981</v>
      </c>
      <c r="J16" s="38">
        <f>'[1]NR 2023'!Y16</f>
        <v>28618</v>
      </c>
      <c r="K16" s="39">
        <f>'[1]NR 2023'!Z16</f>
        <v>0</v>
      </c>
      <c r="L16" s="46">
        <f t="shared" si="0"/>
        <v>28618</v>
      </c>
      <c r="M16" s="47">
        <f>26804+824+2253</f>
        <v>29881</v>
      </c>
      <c r="N16" s="48"/>
      <c r="O16" s="43">
        <f t="shared" si="1"/>
        <v>29881</v>
      </c>
      <c r="P16" s="49">
        <f>26230+825+695+3473</f>
        <v>31223</v>
      </c>
      <c r="Q16" s="48"/>
      <c r="R16" s="43">
        <f t="shared" si="2"/>
        <v>31223</v>
      </c>
      <c r="S16" s="3"/>
    </row>
    <row r="17" spans="1:19" ht="15" x14ac:dyDescent="0.25">
      <c r="A17" s="1"/>
      <c r="B17" s="44" t="s">
        <v>24</v>
      </c>
      <c r="C17" s="50" t="s">
        <v>25</v>
      </c>
      <c r="D17" s="37">
        <f>'[1]NR 2023'!G17</f>
        <v>0</v>
      </c>
      <c r="E17" s="37">
        <f>'[1]NR 2023'!H17</f>
        <v>0</v>
      </c>
      <c r="F17" s="37">
        <f>'[1]NR 2023'!I17</f>
        <v>0</v>
      </c>
      <c r="G17" s="37">
        <f>'[1]NR 2023'!M17</f>
        <v>0</v>
      </c>
      <c r="H17" s="37">
        <f>'[1]NR 2023'!N17</f>
        <v>0</v>
      </c>
      <c r="I17" s="37">
        <f t="shared" si="3"/>
        <v>0</v>
      </c>
      <c r="J17" s="38">
        <f>'[1]NR 2023'!Y17</f>
        <v>0</v>
      </c>
      <c r="K17" s="39">
        <f>'[1]NR 2023'!Z17</f>
        <v>0</v>
      </c>
      <c r="L17" s="46">
        <f t="shared" si="0"/>
        <v>0</v>
      </c>
      <c r="M17" s="47"/>
      <c r="N17" s="51"/>
      <c r="O17" s="43">
        <f t="shared" si="1"/>
        <v>0</v>
      </c>
      <c r="P17" s="49"/>
      <c r="Q17" s="51"/>
      <c r="R17" s="43">
        <f t="shared" si="2"/>
        <v>0</v>
      </c>
      <c r="S17" s="3"/>
    </row>
    <row r="18" spans="1:19" ht="15" x14ac:dyDescent="0.25">
      <c r="A18" s="1"/>
      <c r="B18" s="44" t="s">
        <v>26</v>
      </c>
      <c r="C18" s="52" t="s">
        <v>27</v>
      </c>
      <c r="D18" s="37">
        <f>'[1]NR 2023'!G18</f>
        <v>1496.6000000000001</v>
      </c>
      <c r="E18" s="37">
        <f>'[1]NR 2023'!H18</f>
        <v>0</v>
      </c>
      <c r="F18" s="37">
        <f>'[1]NR 2023'!I18</f>
        <v>1496.6000000000001</v>
      </c>
      <c r="G18" s="37">
        <f>'[1]NR 2023'!M18</f>
        <v>1427.8</v>
      </c>
      <c r="H18" s="37">
        <f>'[1]NR 2023'!N18</f>
        <v>0</v>
      </c>
      <c r="I18" s="37">
        <f t="shared" si="3"/>
        <v>1427.8</v>
      </c>
      <c r="J18" s="38">
        <f>'[1]NR 2023'!Y18</f>
        <v>1300</v>
      </c>
      <c r="K18" s="39">
        <f>'[1]NR 2023'!Z18</f>
        <v>0</v>
      </c>
      <c r="L18" s="46">
        <f t="shared" si="0"/>
        <v>1300</v>
      </c>
      <c r="M18" s="47">
        <v>1300</v>
      </c>
      <c r="N18" s="42"/>
      <c r="O18" s="43">
        <f t="shared" si="1"/>
        <v>1300</v>
      </c>
      <c r="P18" s="49">
        <v>1300</v>
      </c>
      <c r="Q18" s="42"/>
      <c r="R18" s="43">
        <f t="shared" si="2"/>
        <v>1300</v>
      </c>
      <c r="S18" s="3"/>
    </row>
    <row r="19" spans="1:19" ht="15" x14ac:dyDescent="0.25">
      <c r="A19" s="1"/>
      <c r="B19" s="44" t="s">
        <v>28</v>
      </c>
      <c r="C19" s="53" t="s">
        <v>29</v>
      </c>
      <c r="D19" s="37">
        <f>'[1]NR 2023'!G19</f>
        <v>46</v>
      </c>
      <c r="E19" s="37">
        <f>'[1]NR 2023'!H19</f>
        <v>0</v>
      </c>
      <c r="F19" s="37">
        <f>'[1]NR 2023'!I19</f>
        <v>46</v>
      </c>
      <c r="G19" s="37">
        <f>'[1]NR 2023'!M19</f>
        <v>46</v>
      </c>
      <c r="H19" s="37">
        <f>'[1]NR 2023'!N19</f>
        <v>0</v>
      </c>
      <c r="I19" s="37">
        <f t="shared" si="3"/>
        <v>46</v>
      </c>
      <c r="J19" s="38">
        <f>'[1]NR 2023'!Y19</f>
        <v>46</v>
      </c>
      <c r="K19" s="39">
        <f>'[1]NR 2023'!Z19</f>
        <v>0</v>
      </c>
      <c r="L19" s="46">
        <f t="shared" si="0"/>
        <v>46</v>
      </c>
      <c r="M19" s="47">
        <v>46</v>
      </c>
      <c r="N19" s="42"/>
      <c r="O19" s="43">
        <f t="shared" si="1"/>
        <v>46</v>
      </c>
      <c r="P19" s="49">
        <v>46</v>
      </c>
      <c r="Q19" s="42"/>
      <c r="R19" s="43">
        <f t="shared" si="2"/>
        <v>46</v>
      </c>
      <c r="S19" s="3"/>
    </row>
    <row r="20" spans="1:19" ht="15" x14ac:dyDescent="0.25">
      <c r="A20" s="1"/>
      <c r="B20" s="44" t="s">
        <v>30</v>
      </c>
      <c r="C20" s="54" t="s">
        <v>31</v>
      </c>
      <c r="D20" s="37">
        <f>'[1]NR 2023'!G20</f>
        <v>0</v>
      </c>
      <c r="E20" s="37">
        <f>'[1]NR 2023'!H20</f>
        <v>0</v>
      </c>
      <c r="F20" s="37">
        <f>'[1]NR 2023'!I20</f>
        <v>0</v>
      </c>
      <c r="G20" s="37">
        <f>'[1]NR 2023'!M20</f>
        <v>0</v>
      </c>
      <c r="H20" s="37">
        <f>'[1]NR 2023'!N20</f>
        <v>0</v>
      </c>
      <c r="I20" s="37">
        <f t="shared" si="3"/>
        <v>0</v>
      </c>
      <c r="J20" s="38">
        <f>'[1]NR 2023'!Y20</f>
        <v>0</v>
      </c>
      <c r="K20" s="39">
        <f>'[1]NR 2023'!Z20</f>
        <v>0</v>
      </c>
      <c r="L20" s="46">
        <f t="shared" si="0"/>
        <v>0</v>
      </c>
      <c r="M20" s="47">
        <v>0</v>
      </c>
      <c r="N20" s="42"/>
      <c r="O20" s="43">
        <f t="shared" si="1"/>
        <v>0</v>
      </c>
      <c r="P20" s="49">
        <v>0</v>
      </c>
      <c r="Q20" s="42"/>
      <c r="R20" s="43">
        <f t="shared" si="2"/>
        <v>0</v>
      </c>
      <c r="S20" s="3"/>
    </row>
    <row r="21" spans="1:19" ht="15" x14ac:dyDescent="0.25">
      <c r="A21" s="1"/>
      <c r="B21" s="44" t="s">
        <v>32</v>
      </c>
      <c r="C21" s="54" t="s">
        <v>33</v>
      </c>
      <c r="D21" s="37">
        <f>'[1]NR 2023'!G21</f>
        <v>227.7</v>
      </c>
      <c r="E21" s="37">
        <f>'[1]NR 2023'!H21</f>
        <v>0</v>
      </c>
      <c r="F21" s="37">
        <f>'[1]NR 2023'!I21</f>
        <v>227.7</v>
      </c>
      <c r="G21" s="37">
        <f>'[1]NR 2023'!M21</f>
        <v>275</v>
      </c>
      <c r="H21" s="37">
        <f>'[1]NR 2023'!N21</f>
        <v>0</v>
      </c>
      <c r="I21" s="37">
        <f t="shared" si="3"/>
        <v>275</v>
      </c>
      <c r="J21" s="38">
        <f>'[1]NR 2023'!Y21</f>
        <v>395</v>
      </c>
      <c r="K21" s="39">
        <f>'[1]NR 2023'!Z21</f>
        <v>0</v>
      </c>
      <c r="L21" s="46">
        <f t="shared" si="0"/>
        <v>395</v>
      </c>
      <c r="M21" s="47">
        <v>175</v>
      </c>
      <c r="N21" s="55"/>
      <c r="O21" s="43">
        <f t="shared" si="1"/>
        <v>175</v>
      </c>
      <c r="P21" s="49">
        <v>175</v>
      </c>
      <c r="Q21" s="55"/>
      <c r="R21" s="43">
        <f t="shared" si="2"/>
        <v>175</v>
      </c>
      <c r="S21" s="3"/>
    </row>
    <row r="22" spans="1:19" ht="15" x14ac:dyDescent="0.25">
      <c r="A22" s="1"/>
      <c r="B22" s="44" t="s">
        <v>34</v>
      </c>
      <c r="C22" s="54" t="s">
        <v>35</v>
      </c>
      <c r="D22" s="37">
        <f>'[1]NR 2023'!G22</f>
        <v>612</v>
      </c>
      <c r="E22" s="37">
        <f>'[1]NR 2023'!H22</f>
        <v>0</v>
      </c>
      <c r="F22" s="37">
        <f>'[1]NR 2023'!I22</f>
        <v>612</v>
      </c>
      <c r="G22" s="37">
        <f>'[1]NR 2023'!M22</f>
        <v>670</v>
      </c>
      <c r="H22" s="37">
        <f>'[1]NR 2023'!N22</f>
        <v>0</v>
      </c>
      <c r="I22" s="37">
        <f t="shared" si="3"/>
        <v>670</v>
      </c>
      <c r="J22" s="38">
        <f>'[1]NR 2023'!Y22</f>
        <v>730</v>
      </c>
      <c r="K22" s="39">
        <f>'[1]NR 2023'!Z22</f>
        <v>0</v>
      </c>
      <c r="L22" s="46">
        <f t="shared" si="0"/>
        <v>730</v>
      </c>
      <c r="M22" s="47">
        <v>670</v>
      </c>
      <c r="N22" s="55"/>
      <c r="O22" s="43">
        <f t="shared" si="1"/>
        <v>670</v>
      </c>
      <c r="P22" s="49">
        <v>670</v>
      </c>
      <c r="Q22" s="55"/>
      <c r="R22" s="43">
        <f t="shared" si="2"/>
        <v>670</v>
      </c>
      <c r="S22" s="3"/>
    </row>
    <row r="23" spans="1:19" ht="15.75" thickBot="1" x14ac:dyDescent="0.3">
      <c r="A23" s="1"/>
      <c r="B23" s="56" t="s">
        <v>36</v>
      </c>
      <c r="C23" s="57" t="s">
        <v>37</v>
      </c>
      <c r="D23" s="37">
        <f>'[1]NR 2023'!G23</f>
        <v>90</v>
      </c>
      <c r="E23" s="37">
        <f>'[1]NR 2023'!H23</f>
        <v>0</v>
      </c>
      <c r="F23" s="37">
        <f>'[1]NR 2023'!I23</f>
        <v>90</v>
      </c>
      <c r="G23" s="37">
        <f>'[1]NR 2023'!M23</f>
        <v>25</v>
      </c>
      <c r="H23" s="37">
        <f>'[1]NR 2023'!N23</f>
        <v>0</v>
      </c>
      <c r="I23" s="37">
        <f t="shared" si="3"/>
        <v>25</v>
      </c>
      <c r="J23" s="38">
        <f>'[1]NR 2023'!Y23</f>
        <v>30</v>
      </c>
      <c r="K23" s="39">
        <f>'[1]NR 2023'!Z23</f>
        <v>0</v>
      </c>
      <c r="L23" s="46">
        <f t="shared" si="0"/>
        <v>30</v>
      </c>
      <c r="M23" s="58">
        <v>25</v>
      </c>
      <c r="N23" s="59"/>
      <c r="O23" s="60">
        <f t="shared" si="1"/>
        <v>25</v>
      </c>
      <c r="P23" s="61">
        <v>25</v>
      </c>
      <c r="Q23" s="59"/>
      <c r="R23" s="60">
        <f t="shared" si="2"/>
        <v>25</v>
      </c>
      <c r="S23" s="3"/>
    </row>
    <row r="24" spans="1:19" ht="15.75" thickBot="1" x14ac:dyDescent="0.3">
      <c r="A24" s="1"/>
      <c r="B24" s="62" t="s">
        <v>38</v>
      </c>
      <c r="C24" s="63" t="s">
        <v>39</v>
      </c>
      <c r="D24" s="64">
        <f t="shared" ref="D24:O24" si="4">SUM(D15:D21)</f>
        <v>29395.3</v>
      </c>
      <c r="E24" s="64">
        <f t="shared" si="4"/>
        <v>0</v>
      </c>
      <c r="F24" s="64">
        <f t="shared" si="4"/>
        <v>29395.3</v>
      </c>
      <c r="G24" s="64">
        <f t="shared" si="4"/>
        <v>32628.799999999999</v>
      </c>
      <c r="H24" s="64">
        <f t="shared" si="4"/>
        <v>0</v>
      </c>
      <c r="I24" s="65">
        <f t="shared" si="4"/>
        <v>32628.799999999999</v>
      </c>
      <c r="J24" s="66">
        <f t="shared" si="4"/>
        <v>33363</v>
      </c>
      <c r="K24" s="66">
        <f t="shared" si="4"/>
        <v>0</v>
      </c>
      <c r="L24" s="66">
        <f t="shared" si="4"/>
        <v>33363</v>
      </c>
      <c r="M24" s="67">
        <f t="shared" si="4"/>
        <v>34426</v>
      </c>
      <c r="N24" s="64">
        <f t="shared" si="4"/>
        <v>0</v>
      </c>
      <c r="O24" s="64">
        <f t="shared" si="4"/>
        <v>34426</v>
      </c>
      <c r="P24" s="64">
        <f>SUM(P15:P21)</f>
        <v>35768</v>
      </c>
      <c r="Q24" s="64">
        <f>SUM(Q15:Q21)</f>
        <v>0</v>
      </c>
      <c r="R24" s="64">
        <f>SUM(R15:R21)</f>
        <v>35768</v>
      </c>
      <c r="S24" s="3"/>
    </row>
    <row r="25" spans="1:19" ht="15.75" customHeight="1" thickBot="1" x14ac:dyDescent="0.3">
      <c r="A25" s="1"/>
      <c r="B25" s="68"/>
      <c r="C25" s="69" t="s">
        <v>40</v>
      </c>
      <c r="D25" s="70"/>
      <c r="E25" s="70"/>
      <c r="F25" s="70"/>
      <c r="G25" s="71"/>
      <c r="H25" s="71"/>
      <c r="I25" s="71"/>
      <c r="J25" s="72"/>
      <c r="K25" s="72"/>
      <c r="L25" s="72"/>
      <c r="M25" s="70"/>
      <c r="N25" s="70"/>
      <c r="O25" s="70"/>
      <c r="P25" s="70"/>
      <c r="Q25" s="70"/>
      <c r="R25" s="70"/>
      <c r="S25" s="3"/>
    </row>
    <row r="26" spans="1:19" ht="15" customHeight="1" thickBot="1" x14ac:dyDescent="0.3">
      <c r="A26" s="1"/>
      <c r="B26" s="27" t="s">
        <v>7</v>
      </c>
      <c r="C26" s="28" t="s">
        <v>8</v>
      </c>
      <c r="D26" s="29" t="s">
        <v>41</v>
      </c>
      <c r="E26" s="73" t="s">
        <v>42</v>
      </c>
      <c r="F26" s="74" t="s">
        <v>43</v>
      </c>
      <c r="G26" s="32" t="s">
        <v>41</v>
      </c>
      <c r="H26" s="73" t="s">
        <v>42</v>
      </c>
      <c r="I26" s="75" t="s">
        <v>43</v>
      </c>
      <c r="J26" s="29" t="s">
        <v>41</v>
      </c>
      <c r="K26" s="73" t="s">
        <v>42</v>
      </c>
      <c r="L26" s="74" t="s">
        <v>43</v>
      </c>
      <c r="M26" s="34" t="s">
        <v>41</v>
      </c>
      <c r="N26" s="73" t="s">
        <v>42</v>
      </c>
      <c r="O26" s="74" t="s">
        <v>43</v>
      </c>
      <c r="P26" s="32" t="s">
        <v>41</v>
      </c>
      <c r="Q26" s="73" t="s">
        <v>42</v>
      </c>
      <c r="R26" s="74" t="s">
        <v>43</v>
      </c>
      <c r="S26" s="3"/>
    </row>
    <row r="27" spans="1:19" ht="15.75" thickBot="1" x14ac:dyDescent="0.3">
      <c r="A27" s="1"/>
      <c r="B27" s="27"/>
      <c r="C27" s="28"/>
      <c r="D27" s="29"/>
      <c r="E27" s="73"/>
      <c r="F27" s="74"/>
      <c r="G27" s="32"/>
      <c r="H27" s="73"/>
      <c r="I27" s="75"/>
      <c r="J27" s="29"/>
      <c r="K27" s="73"/>
      <c r="L27" s="74"/>
      <c r="M27" s="34"/>
      <c r="N27" s="73"/>
      <c r="O27" s="74"/>
      <c r="P27" s="32"/>
      <c r="Q27" s="73"/>
      <c r="R27" s="74"/>
      <c r="S27" s="3"/>
    </row>
    <row r="28" spans="1:19" ht="15" x14ac:dyDescent="0.25">
      <c r="A28" s="1"/>
      <c r="B28" s="35" t="s">
        <v>44</v>
      </c>
      <c r="C28" s="36" t="s">
        <v>45</v>
      </c>
      <c r="D28" s="37">
        <f>'[1]NR 2023'!G28</f>
        <v>1703.4</v>
      </c>
      <c r="E28" s="37">
        <f>'[1]NR 2023'!H28</f>
        <v>0</v>
      </c>
      <c r="F28" s="37">
        <f>'[1]NR 2023'!I28</f>
        <v>1703.4</v>
      </c>
      <c r="G28" s="37">
        <f>'[1]NR 2023'!M28</f>
        <v>2000</v>
      </c>
      <c r="H28" s="37">
        <f>'[1]NR 2023'!N28</f>
        <v>0</v>
      </c>
      <c r="I28" s="37">
        <f>'[1]NR 2023'!O28</f>
        <v>2000</v>
      </c>
      <c r="J28" s="38">
        <f>'[1]NR 2023'!Y28</f>
        <v>1500</v>
      </c>
      <c r="K28" s="39">
        <f>'[1]NR 2023'!Z28</f>
        <v>0</v>
      </c>
      <c r="L28" s="40">
        <f t="shared" ref="L28:L38" si="5">J28+K28</f>
        <v>1500</v>
      </c>
      <c r="M28" s="76">
        <v>1500</v>
      </c>
      <c r="N28" s="76"/>
      <c r="O28" s="43">
        <f t="shared" ref="O28:O38" si="6">M28+N28</f>
        <v>1500</v>
      </c>
      <c r="P28" s="76">
        <v>1500</v>
      </c>
      <c r="Q28" s="76"/>
      <c r="R28" s="43">
        <f t="shared" ref="R28:R38" si="7">P28+Q28</f>
        <v>1500</v>
      </c>
      <c r="S28" s="3"/>
    </row>
    <row r="29" spans="1:19" ht="15" x14ac:dyDescent="0.25">
      <c r="A29" s="1"/>
      <c r="B29" s="44" t="s">
        <v>46</v>
      </c>
      <c r="C29" s="54" t="s">
        <v>47</v>
      </c>
      <c r="D29" s="37">
        <f>'[1]NR 2023'!G29</f>
        <v>2749.4</v>
      </c>
      <c r="E29" s="37">
        <f>'[1]NR 2023'!H29</f>
        <v>0</v>
      </c>
      <c r="F29" s="37">
        <f>'[1]NR 2023'!I29</f>
        <v>2749.4</v>
      </c>
      <c r="G29" s="37">
        <f>'[1]NR 2023'!M29</f>
        <v>3187</v>
      </c>
      <c r="H29" s="37">
        <f>'[1]NR 2023'!N29</f>
        <v>0</v>
      </c>
      <c r="I29" s="37">
        <f>'[1]NR 2023'!O29</f>
        <v>3187</v>
      </c>
      <c r="J29" s="38">
        <f>'[1]NR 2023'!Y29</f>
        <v>3293</v>
      </c>
      <c r="K29" s="39">
        <f>'[1]NR 2023'!Z29</f>
        <v>0</v>
      </c>
      <c r="L29" s="46">
        <f t="shared" si="5"/>
        <v>3293</v>
      </c>
      <c r="M29" s="77">
        <v>3293</v>
      </c>
      <c r="N29" s="78"/>
      <c r="O29" s="43">
        <f t="shared" si="6"/>
        <v>3293</v>
      </c>
      <c r="P29" s="77">
        <v>3293</v>
      </c>
      <c r="Q29" s="78"/>
      <c r="R29" s="43">
        <f t="shared" si="7"/>
        <v>3293</v>
      </c>
      <c r="S29" s="3"/>
    </row>
    <row r="30" spans="1:19" ht="15" x14ac:dyDescent="0.25">
      <c r="A30" s="1"/>
      <c r="B30" s="44" t="s">
        <v>48</v>
      </c>
      <c r="C30" s="54" t="s">
        <v>49</v>
      </c>
      <c r="D30" s="37">
        <f>'[1]NR 2023'!G30</f>
        <v>1535.7</v>
      </c>
      <c r="E30" s="37">
        <f>'[1]NR 2023'!H30</f>
        <v>0</v>
      </c>
      <c r="F30" s="37">
        <f>'[1]NR 2023'!I30</f>
        <v>1535.7</v>
      </c>
      <c r="G30" s="37">
        <f>'[1]NR 2023'!M30</f>
        <v>2819</v>
      </c>
      <c r="H30" s="37">
        <f>'[1]NR 2023'!N30</f>
        <v>0</v>
      </c>
      <c r="I30" s="37">
        <f>'[1]NR 2023'!O30</f>
        <v>2819</v>
      </c>
      <c r="J30" s="38">
        <f>'[1]NR 2023'!Y30</f>
        <v>2405</v>
      </c>
      <c r="K30" s="39">
        <f>'[1]NR 2023'!Z30</f>
        <v>0</v>
      </c>
      <c r="L30" s="46">
        <f t="shared" si="5"/>
        <v>2405</v>
      </c>
      <c r="M30" s="77">
        <v>2405</v>
      </c>
      <c r="N30" s="78"/>
      <c r="O30" s="43">
        <f t="shared" si="6"/>
        <v>2405</v>
      </c>
      <c r="P30" s="77">
        <v>2405</v>
      </c>
      <c r="Q30" s="78"/>
      <c r="R30" s="43">
        <f t="shared" si="7"/>
        <v>2405</v>
      </c>
      <c r="S30" s="3"/>
    </row>
    <row r="31" spans="1:19" ht="15" x14ac:dyDescent="0.25">
      <c r="A31" s="1"/>
      <c r="B31" s="44" t="s">
        <v>50</v>
      </c>
      <c r="C31" s="54" t="s">
        <v>51</v>
      </c>
      <c r="D31" s="37">
        <f>'[1]NR 2023'!G31</f>
        <v>2371.8000000000002</v>
      </c>
      <c r="E31" s="37">
        <f>'[1]NR 2023'!H31</f>
        <v>0</v>
      </c>
      <c r="F31" s="37">
        <f>'[1]NR 2023'!I31</f>
        <v>2371.8000000000002</v>
      </c>
      <c r="G31" s="37">
        <f>'[1]NR 2023'!M31</f>
        <v>2583.8000000000002</v>
      </c>
      <c r="H31" s="37">
        <f>'[1]NR 2023'!N31</f>
        <v>0</v>
      </c>
      <c r="I31" s="37">
        <f>'[1]NR 2023'!O31</f>
        <v>2583.8000000000002</v>
      </c>
      <c r="J31" s="38">
        <f>'[1]NR 2023'!Y31</f>
        <v>2621</v>
      </c>
      <c r="K31" s="39">
        <f>'[1]NR 2023'!Z31</f>
        <v>0</v>
      </c>
      <c r="L31" s="46">
        <f t="shared" si="5"/>
        <v>2621</v>
      </c>
      <c r="M31" s="77">
        <v>2621</v>
      </c>
      <c r="N31" s="77"/>
      <c r="O31" s="43">
        <f t="shared" si="6"/>
        <v>2621</v>
      </c>
      <c r="P31" s="77">
        <v>2621</v>
      </c>
      <c r="Q31" s="77"/>
      <c r="R31" s="43">
        <f t="shared" si="7"/>
        <v>2621</v>
      </c>
      <c r="S31" s="3"/>
    </row>
    <row r="32" spans="1:19" ht="15" x14ac:dyDescent="0.25">
      <c r="A32" s="1"/>
      <c r="B32" s="44" t="s">
        <v>52</v>
      </c>
      <c r="C32" s="54" t="s">
        <v>53</v>
      </c>
      <c r="D32" s="37">
        <f>'[1]NR 2023'!G32</f>
        <v>13915.3</v>
      </c>
      <c r="E32" s="37">
        <f>'[1]NR 2023'!H32</f>
        <v>0</v>
      </c>
      <c r="F32" s="37">
        <f>'[1]NR 2023'!I32</f>
        <v>13915.3</v>
      </c>
      <c r="G32" s="37">
        <f>'[1]NR 2023'!M32</f>
        <v>15134</v>
      </c>
      <c r="H32" s="37">
        <f>'[1]NR 2023'!N32</f>
        <v>0</v>
      </c>
      <c r="I32" s="37">
        <f>'[1]NR 2023'!O32</f>
        <v>15134</v>
      </c>
      <c r="J32" s="38">
        <f>'[1]NR 2023'!Y32</f>
        <v>16170</v>
      </c>
      <c r="K32" s="39">
        <f>'[1]NR 2023'!Z32</f>
        <v>0</v>
      </c>
      <c r="L32" s="46">
        <f t="shared" si="5"/>
        <v>16170</v>
      </c>
      <c r="M32" s="77">
        <f>SUM(M33:M34)</f>
        <v>16970</v>
      </c>
      <c r="N32" s="77"/>
      <c r="O32" s="43">
        <f t="shared" si="6"/>
        <v>16970</v>
      </c>
      <c r="P32" s="77">
        <f>SUM(P33:P34)</f>
        <v>17970</v>
      </c>
      <c r="Q32" s="77"/>
      <c r="R32" s="43">
        <f t="shared" si="7"/>
        <v>17970</v>
      </c>
      <c r="S32" s="3"/>
    </row>
    <row r="33" spans="1:19" ht="15" x14ac:dyDescent="0.25">
      <c r="A33" s="1"/>
      <c r="B33" s="44" t="s">
        <v>54</v>
      </c>
      <c r="C33" s="53" t="s">
        <v>55</v>
      </c>
      <c r="D33" s="37">
        <f>'[1]NR 2023'!G33</f>
        <v>13326.300000000001</v>
      </c>
      <c r="E33" s="37">
        <f>'[1]NR 2023'!H33</f>
        <v>0</v>
      </c>
      <c r="F33" s="37">
        <f>'[1]NR 2023'!I33</f>
        <v>13326.300000000001</v>
      </c>
      <c r="G33" s="37">
        <f>'[1]NR 2023'!M33</f>
        <v>13929</v>
      </c>
      <c r="H33" s="37">
        <f>'[1]NR 2023'!N33</f>
        <v>0</v>
      </c>
      <c r="I33" s="37">
        <f>'[1]NR 2023'!O33</f>
        <v>13929</v>
      </c>
      <c r="J33" s="38">
        <f>'[1]NR 2023'!Y33</f>
        <v>14985</v>
      </c>
      <c r="K33" s="39">
        <f>'[1]NR 2023'!Z33</f>
        <v>0</v>
      </c>
      <c r="L33" s="46">
        <f t="shared" si="5"/>
        <v>14985</v>
      </c>
      <c r="M33" s="77">
        <f>14985+800</f>
        <v>15785</v>
      </c>
      <c r="N33" s="77"/>
      <c r="O33" s="43">
        <f t="shared" si="6"/>
        <v>15785</v>
      </c>
      <c r="P33" s="77">
        <v>16785</v>
      </c>
      <c r="Q33" s="77"/>
      <c r="R33" s="43">
        <f t="shared" si="7"/>
        <v>16785</v>
      </c>
      <c r="S33" s="3"/>
    </row>
    <row r="34" spans="1:19" ht="15" x14ac:dyDescent="0.25">
      <c r="A34" s="1"/>
      <c r="B34" s="44" t="s">
        <v>56</v>
      </c>
      <c r="C34" s="79" t="s">
        <v>57</v>
      </c>
      <c r="D34" s="37">
        <f>'[1]NR 2023'!G34</f>
        <v>589</v>
      </c>
      <c r="E34" s="37">
        <f>'[1]NR 2023'!H34</f>
        <v>0</v>
      </c>
      <c r="F34" s="37">
        <f>'[1]NR 2023'!I34</f>
        <v>589</v>
      </c>
      <c r="G34" s="37">
        <f>'[1]NR 2023'!M34</f>
        <v>1205</v>
      </c>
      <c r="H34" s="37">
        <f>'[1]NR 2023'!N34</f>
        <v>0</v>
      </c>
      <c r="I34" s="37">
        <f>'[1]NR 2023'!O34</f>
        <v>1205</v>
      </c>
      <c r="J34" s="38">
        <f>'[1]NR 2023'!Y34</f>
        <v>1185</v>
      </c>
      <c r="K34" s="39">
        <f>'[1]NR 2023'!Z34</f>
        <v>0</v>
      </c>
      <c r="L34" s="46">
        <f t="shared" si="5"/>
        <v>1185</v>
      </c>
      <c r="M34" s="77">
        <v>1185</v>
      </c>
      <c r="N34" s="77"/>
      <c r="O34" s="43">
        <f t="shared" si="6"/>
        <v>1185</v>
      </c>
      <c r="P34" s="77">
        <v>1185</v>
      </c>
      <c r="Q34" s="77"/>
      <c r="R34" s="43">
        <f t="shared" si="7"/>
        <v>1185</v>
      </c>
      <c r="S34" s="3"/>
    </row>
    <row r="35" spans="1:19" ht="15" x14ac:dyDescent="0.25">
      <c r="A35" s="1"/>
      <c r="B35" s="44" t="s">
        <v>58</v>
      </c>
      <c r="C35" s="54" t="s">
        <v>59</v>
      </c>
      <c r="D35" s="37">
        <f>'[1]NR 2023'!G35</f>
        <v>4456.2</v>
      </c>
      <c r="E35" s="37">
        <f>'[1]NR 2023'!H35</f>
        <v>0</v>
      </c>
      <c r="F35" s="37">
        <f>'[1]NR 2023'!I35</f>
        <v>4456.2</v>
      </c>
      <c r="G35" s="37">
        <f>'[1]NR 2023'!M35</f>
        <v>4745</v>
      </c>
      <c r="H35" s="37">
        <f>'[1]NR 2023'!N35</f>
        <v>0</v>
      </c>
      <c r="I35" s="37">
        <f>'[1]NR 2023'!O35</f>
        <v>4745</v>
      </c>
      <c r="J35" s="38">
        <f>'[1]NR 2023'!Y35</f>
        <v>5118</v>
      </c>
      <c r="K35" s="39">
        <f>'[1]NR 2023'!Z35</f>
        <v>0</v>
      </c>
      <c r="L35" s="46">
        <f t="shared" si="5"/>
        <v>5118</v>
      </c>
      <c r="M35" s="77">
        <f>5118+263</f>
        <v>5381</v>
      </c>
      <c r="N35" s="77"/>
      <c r="O35" s="43">
        <f t="shared" si="6"/>
        <v>5381</v>
      </c>
      <c r="P35" s="77">
        <f>5118+600+5</f>
        <v>5723</v>
      </c>
      <c r="Q35" s="77"/>
      <c r="R35" s="43">
        <f t="shared" si="7"/>
        <v>5723</v>
      </c>
      <c r="S35" s="3"/>
    </row>
    <row r="36" spans="1:19" ht="15" x14ac:dyDescent="0.25">
      <c r="A36" s="1"/>
      <c r="B36" s="44" t="s">
        <v>60</v>
      </c>
      <c r="C36" s="54" t="s">
        <v>61</v>
      </c>
      <c r="D36" s="37">
        <f>'[1]NR 2023'!G36</f>
        <v>131.30000000000001</v>
      </c>
      <c r="E36" s="37">
        <f>'[1]NR 2023'!H36</f>
        <v>0</v>
      </c>
      <c r="F36" s="37">
        <f>'[1]NR 2023'!I36</f>
        <v>131.30000000000001</v>
      </c>
      <c r="G36" s="37">
        <f>'[1]NR 2023'!M36</f>
        <v>20</v>
      </c>
      <c r="H36" s="37">
        <f>'[1]NR 2023'!N36</f>
        <v>0</v>
      </c>
      <c r="I36" s="37">
        <f>'[1]NR 2023'!O36</f>
        <v>20</v>
      </c>
      <c r="J36" s="38">
        <f>'[1]NR 2023'!Y36</f>
        <v>20</v>
      </c>
      <c r="K36" s="39">
        <f>'[1]NR 2023'!Z36</f>
        <v>0</v>
      </c>
      <c r="L36" s="46">
        <f t="shared" si="5"/>
        <v>20</v>
      </c>
      <c r="M36" s="77">
        <v>20</v>
      </c>
      <c r="N36" s="77"/>
      <c r="O36" s="43">
        <f t="shared" si="6"/>
        <v>20</v>
      </c>
      <c r="P36" s="77">
        <v>20</v>
      </c>
      <c r="Q36" s="77"/>
      <c r="R36" s="43">
        <f t="shared" si="7"/>
        <v>20</v>
      </c>
      <c r="S36" s="3"/>
    </row>
    <row r="37" spans="1:19" ht="15" x14ac:dyDescent="0.25">
      <c r="A37" s="1"/>
      <c r="B37" s="44" t="s">
        <v>62</v>
      </c>
      <c r="C37" s="54" t="s">
        <v>63</v>
      </c>
      <c r="D37" s="37">
        <f>'[1]NR 2023'!G37</f>
        <v>521.5</v>
      </c>
      <c r="E37" s="37">
        <f>'[1]NR 2023'!H37</f>
        <v>0</v>
      </c>
      <c r="F37" s="37">
        <f>'[1]NR 2023'!I37</f>
        <v>521.5</v>
      </c>
      <c r="G37" s="37">
        <f>'[1]NR 2023'!M37</f>
        <v>545</v>
      </c>
      <c r="H37" s="37">
        <f>'[1]NR 2023'!N37</f>
        <v>0</v>
      </c>
      <c r="I37" s="37">
        <f>'[1]NR 2023'!O37</f>
        <v>545</v>
      </c>
      <c r="J37" s="38">
        <f>'[1]NR 2023'!Y37</f>
        <v>580</v>
      </c>
      <c r="K37" s="39">
        <f>'[1]NR 2023'!Z37</f>
        <v>0</v>
      </c>
      <c r="L37" s="46">
        <f t="shared" si="5"/>
        <v>580</v>
      </c>
      <c r="M37" s="77">
        <v>580</v>
      </c>
      <c r="N37" s="77"/>
      <c r="O37" s="43">
        <f t="shared" si="6"/>
        <v>580</v>
      </c>
      <c r="P37" s="77">
        <v>580</v>
      </c>
      <c r="Q37" s="77"/>
      <c r="R37" s="43">
        <f t="shared" si="7"/>
        <v>580</v>
      </c>
      <c r="S37" s="3"/>
    </row>
    <row r="38" spans="1:19" ht="15.75" thickBot="1" x14ac:dyDescent="0.3">
      <c r="A38" s="1"/>
      <c r="B38" s="80" t="s">
        <v>64</v>
      </c>
      <c r="C38" s="81" t="s">
        <v>65</v>
      </c>
      <c r="D38" s="37">
        <f>'[1]NR 2023'!G38</f>
        <v>1746.0000000000002</v>
      </c>
      <c r="E38" s="37">
        <f>'[1]NR 2023'!H38</f>
        <v>0</v>
      </c>
      <c r="F38" s="37">
        <f>'[1]NR 2023'!I38</f>
        <v>1746.0000000000002</v>
      </c>
      <c r="G38" s="37">
        <f>'[1]NR 2023'!M38</f>
        <v>1595</v>
      </c>
      <c r="H38" s="37">
        <f>'[1]NR 2023'!N38</f>
        <v>0</v>
      </c>
      <c r="I38" s="37">
        <f>'[1]NR 2023'!O38</f>
        <v>1595</v>
      </c>
      <c r="J38" s="38">
        <f>'[1]NR 2023'!Y38</f>
        <v>1656</v>
      </c>
      <c r="K38" s="39">
        <f>'[1]NR 2023'!Z38</f>
        <v>0</v>
      </c>
      <c r="L38" s="46">
        <f t="shared" si="5"/>
        <v>1656</v>
      </c>
      <c r="M38" s="82">
        <v>1656</v>
      </c>
      <c r="N38" s="82"/>
      <c r="O38" s="60">
        <f t="shared" si="6"/>
        <v>1656</v>
      </c>
      <c r="P38" s="82">
        <v>1656</v>
      </c>
      <c r="Q38" s="82"/>
      <c r="R38" s="60">
        <f t="shared" si="7"/>
        <v>1656</v>
      </c>
      <c r="S38" s="3"/>
    </row>
    <row r="39" spans="1:19" ht="15.75" thickBot="1" x14ac:dyDescent="0.3">
      <c r="A39" s="1"/>
      <c r="B39" s="62" t="s">
        <v>66</v>
      </c>
      <c r="C39" s="83" t="s">
        <v>67</v>
      </c>
      <c r="D39" s="84">
        <f>SUM(D28:D32)+SUM(D35:D38)</f>
        <v>29130.6</v>
      </c>
      <c r="E39" s="84">
        <f>SUM(E28:E32)+SUM(E35:E38)</f>
        <v>0</v>
      </c>
      <c r="F39" s="85">
        <f>SUM(F35:F38)+SUM(F28:F32)</f>
        <v>29130.6</v>
      </c>
      <c r="G39" s="84">
        <f>SUM(G28:G32)+SUM(G35:G38)</f>
        <v>32628.799999999999</v>
      </c>
      <c r="H39" s="84">
        <f>SUM(H28:H32)+SUM(H35:H38)</f>
        <v>0</v>
      </c>
      <c r="I39" s="86">
        <f>SUM(I35:I38)+SUM(I28:I32)</f>
        <v>32628.799999999999</v>
      </c>
      <c r="J39" s="87">
        <f>SUM(J28:J32)+SUM(J35:J38)</f>
        <v>33363</v>
      </c>
      <c r="K39" s="88">
        <f>SUM(K28:K32)+SUM(K35:K38)</f>
        <v>0</v>
      </c>
      <c r="L39" s="87">
        <f>SUM(L35:L38)+SUM(L28:L32)</f>
        <v>33363</v>
      </c>
      <c r="M39" s="84">
        <f>SUM(M28:M32)+SUM(M35:M38)</f>
        <v>34426</v>
      </c>
      <c r="N39" s="84">
        <f>SUM(N28:N32)+SUM(N35:N38)</f>
        <v>0</v>
      </c>
      <c r="O39" s="85">
        <f>SUM(O35:O38)+SUM(O28:O32)</f>
        <v>34426</v>
      </c>
      <c r="P39" s="84">
        <f>SUM(P28:P32)+SUM(P35:P38)</f>
        <v>35768</v>
      </c>
      <c r="Q39" s="84">
        <f>SUM(Q28:Q32)+SUM(Q35:Q38)</f>
        <v>0</v>
      </c>
      <c r="R39" s="85">
        <f>SUM(R35:R38)+SUM(R28:R32)</f>
        <v>35768</v>
      </c>
      <c r="S39" s="3"/>
    </row>
    <row r="40" spans="1:19" ht="19.5" thickBot="1" x14ac:dyDescent="0.35">
      <c r="A40" s="1"/>
      <c r="B40" s="89" t="s">
        <v>68</v>
      </c>
      <c r="C40" s="90" t="s">
        <v>69</v>
      </c>
      <c r="D40" s="91">
        <f t="shared" ref="D40:Q40" si="8">D24-D39</f>
        <v>264.70000000000073</v>
      </c>
      <c r="E40" s="91">
        <f t="shared" si="8"/>
        <v>0</v>
      </c>
      <c r="F40" s="92">
        <f t="shared" si="8"/>
        <v>264.70000000000073</v>
      </c>
      <c r="G40" s="91">
        <f t="shared" si="8"/>
        <v>0</v>
      </c>
      <c r="H40" s="91">
        <f t="shared" si="8"/>
        <v>0</v>
      </c>
      <c r="I40" s="93">
        <f t="shared" si="8"/>
        <v>0</v>
      </c>
      <c r="J40" s="91">
        <f t="shared" si="8"/>
        <v>0</v>
      </c>
      <c r="K40" s="91">
        <f t="shared" si="8"/>
        <v>0</v>
      </c>
      <c r="L40" s="92">
        <f t="shared" si="8"/>
        <v>0</v>
      </c>
      <c r="M40" s="94">
        <f t="shared" si="8"/>
        <v>0</v>
      </c>
      <c r="N40" s="91">
        <f t="shared" si="8"/>
        <v>0</v>
      </c>
      <c r="O40" s="92">
        <f t="shared" si="8"/>
        <v>0</v>
      </c>
      <c r="P40" s="91">
        <f t="shared" si="8"/>
        <v>0</v>
      </c>
      <c r="Q40" s="91">
        <f t="shared" si="8"/>
        <v>0</v>
      </c>
      <c r="R40" s="92">
        <f>R24-R39</f>
        <v>0</v>
      </c>
      <c r="S40" s="3"/>
    </row>
    <row r="41" spans="1:19" ht="15.75" thickBot="1" x14ac:dyDescent="0.3">
      <c r="A41" s="1"/>
      <c r="B41" s="95" t="s">
        <v>70</v>
      </c>
      <c r="C41" s="96" t="s">
        <v>71</v>
      </c>
      <c r="D41" s="97"/>
      <c r="E41" s="98"/>
      <c r="F41" s="99">
        <f>F40-D16</f>
        <v>-25215.3</v>
      </c>
      <c r="G41" s="97"/>
      <c r="H41" s="100"/>
      <c r="I41" s="101">
        <f>I40-G16</f>
        <v>-27981</v>
      </c>
      <c r="J41" s="102"/>
      <c r="K41" s="100"/>
      <c r="L41" s="99">
        <f>L40-J16</f>
        <v>-28618</v>
      </c>
      <c r="M41" s="103"/>
      <c r="N41" s="100"/>
      <c r="O41" s="99">
        <f>O40-M16</f>
        <v>-29881</v>
      </c>
      <c r="P41" s="97"/>
      <c r="Q41" s="100"/>
      <c r="R41" s="99">
        <f>R40-P16</f>
        <v>-31223</v>
      </c>
      <c r="S41" s="3"/>
    </row>
    <row r="42" spans="1:19" s="109" customFormat="1" ht="8.25" customHeight="1" thickBot="1" x14ac:dyDescent="0.3">
      <c r="A42" s="104"/>
      <c r="B42" s="105"/>
      <c r="C42" s="106"/>
      <c r="D42" s="104"/>
      <c r="E42" s="107"/>
      <c r="F42" s="107"/>
      <c r="G42" s="104"/>
      <c r="H42" s="107"/>
      <c r="I42" s="107"/>
      <c r="J42" s="107"/>
      <c r="K42" s="107"/>
      <c r="L42" s="108"/>
      <c r="M42" s="108"/>
      <c r="N42" s="108"/>
      <c r="O42" s="108"/>
      <c r="P42" s="108"/>
      <c r="Q42" s="108"/>
      <c r="R42" s="108"/>
      <c r="S42" s="108"/>
    </row>
    <row r="43" spans="1:19" s="109" customFormat="1" ht="15.75" customHeight="1" thickBot="1" x14ac:dyDescent="0.3">
      <c r="A43" s="104"/>
      <c r="B43" s="110"/>
      <c r="C43" s="111" t="s">
        <v>72</v>
      </c>
      <c r="D43" s="112" t="s">
        <v>73</v>
      </c>
      <c r="E43" s="107"/>
      <c r="F43" s="113"/>
      <c r="G43" s="112" t="s">
        <v>74</v>
      </c>
      <c r="H43" s="107"/>
      <c r="I43" s="107"/>
      <c r="J43" s="112" t="s">
        <v>75</v>
      </c>
      <c r="K43" s="107"/>
      <c r="L43" s="107"/>
      <c r="M43" s="112" t="s">
        <v>76</v>
      </c>
      <c r="N43" s="108"/>
      <c r="O43" s="108"/>
      <c r="P43" s="112" t="s">
        <v>76</v>
      </c>
      <c r="Q43" s="108"/>
      <c r="R43" s="108"/>
      <c r="S43" s="108"/>
    </row>
    <row r="44" spans="1:19" ht="15.75" thickBot="1" x14ac:dyDescent="0.3">
      <c r="A44" s="1"/>
      <c r="B44" s="110"/>
      <c r="C44" s="111"/>
      <c r="D44" s="114"/>
      <c r="E44" s="107"/>
      <c r="F44" s="113"/>
      <c r="G44" s="114"/>
      <c r="H44" s="115"/>
      <c r="I44" s="115"/>
      <c r="J44" s="114"/>
      <c r="K44" s="115"/>
      <c r="L44" s="115"/>
      <c r="M44" s="114"/>
      <c r="N44" s="3"/>
      <c r="O44" s="3"/>
      <c r="P44" s="114"/>
      <c r="Q44" s="3"/>
      <c r="R44" s="3"/>
      <c r="S44" s="3"/>
    </row>
    <row r="45" spans="1:19" s="109" customFormat="1" ht="8.25" customHeight="1" thickBot="1" x14ac:dyDescent="0.3">
      <c r="A45" s="104"/>
      <c r="B45" s="110"/>
      <c r="C45" s="106"/>
      <c r="D45" s="107"/>
      <c r="E45" s="107"/>
      <c r="F45" s="113"/>
      <c r="G45" s="107"/>
      <c r="H45" s="107"/>
      <c r="I45" s="113"/>
      <c r="J45" s="113"/>
      <c r="K45" s="113"/>
      <c r="L45" s="108"/>
      <c r="M45" s="108"/>
      <c r="N45" s="108"/>
      <c r="O45" s="108"/>
      <c r="P45" s="108"/>
      <c r="Q45" s="108"/>
      <c r="R45" s="108"/>
      <c r="S45" s="108"/>
    </row>
    <row r="46" spans="1:19" s="109" customFormat="1" ht="37.5" customHeight="1" thickBot="1" x14ac:dyDescent="0.3">
      <c r="A46" s="104"/>
      <c r="B46" s="110"/>
      <c r="C46" s="111" t="s">
        <v>77</v>
      </c>
      <c r="D46" s="116" t="s">
        <v>78</v>
      </c>
      <c r="E46" s="117" t="s">
        <v>79</v>
      </c>
      <c r="F46" s="113"/>
      <c r="G46" s="116" t="s">
        <v>78</v>
      </c>
      <c r="H46" s="117" t="s">
        <v>79</v>
      </c>
      <c r="I46" s="108"/>
      <c r="J46" s="116" t="s">
        <v>78</v>
      </c>
      <c r="K46" s="117" t="s">
        <v>79</v>
      </c>
      <c r="L46" s="118"/>
      <c r="M46" s="116" t="s">
        <v>78</v>
      </c>
      <c r="N46" s="117" t="s">
        <v>79</v>
      </c>
      <c r="O46" s="108"/>
      <c r="P46" s="116" t="s">
        <v>78</v>
      </c>
      <c r="Q46" s="117" t="s">
        <v>79</v>
      </c>
      <c r="R46" s="108"/>
      <c r="S46" s="108"/>
    </row>
    <row r="47" spans="1:19" ht="15.75" thickBot="1" x14ac:dyDescent="0.3">
      <c r="A47" s="1"/>
      <c r="B47" s="119"/>
      <c r="C47" s="111"/>
      <c r="D47" s="120">
        <v>0</v>
      </c>
      <c r="E47" s="121">
        <v>0</v>
      </c>
      <c r="F47" s="113"/>
      <c r="G47" s="120">
        <v>0</v>
      </c>
      <c r="H47" s="121">
        <v>0</v>
      </c>
      <c r="I47" s="3"/>
      <c r="J47" s="120">
        <v>0</v>
      </c>
      <c r="K47" s="121">
        <v>0</v>
      </c>
      <c r="L47" s="115"/>
      <c r="M47" s="120">
        <v>0</v>
      </c>
      <c r="N47" s="121">
        <v>0</v>
      </c>
      <c r="O47" s="3"/>
      <c r="P47" s="120">
        <v>0</v>
      </c>
      <c r="Q47" s="121">
        <v>0</v>
      </c>
      <c r="R47" s="3"/>
      <c r="S47" s="3"/>
    </row>
    <row r="48" spans="1:19" ht="15" x14ac:dyDescent="0.25">
      <c r="A48" s="1"/>
      <c r="B48" s="119"/>
      <c r="C48" s="106"/>
      <c r="D48" s="107"/>
      <c r="E48" s="107"/>
      <c r="F48" s="113"/>
      <c r="G48" s="107"/>
      <c r="H48" s="107"/>
      <c r="I48" s="113"/>
      <c r="J48" s="113"/>
      <c r="K48" s="113"/>
      <c r="L48" s="108"/>
      <c r="M48" s="3"/>
      <c r="N48" s="108"/>
      <c r="O48" s="108"/>
      <c r="P48" s="3"/>
      <c r="Q48" s="3"/>
      <c r="R48" s="3"/>
      <c r="S48" s="3"/>
    </row>
    <row r="49" spans="1:19" ht="15" x14ac:dyDescent="0.25">
      <c r="A49" s="1"/>
      <c r="B49" s="119"/>
      <c r="C49" s="122" t="s">
        <v>80</v>
      </c>
      <c r="D49" s="123" t="s">
        <v>81</v>
      </c>
      <c r="E49" s="107"/>
      <c r="F49" s="3"/>
      <c r="G49" s="123" t="s">
        <v>82</v>
      </c>
      <c r="H49" s="3"/>
      <c r="I49" s="3"/>
      <c r="J49" s="123" t="s">
        <v>83</v>
      </c>
      <c r="K49" s="3"/>
      <c r="L49" s="124"/>
      <c r="M49" s="123" t="s">
        <v>84</v>
      </c>
      <c r="N49" s="124"/>
      <c r="O49" s="124"/>
      <c r="P49" s="123" t="s">
        <v>85</v>
      </c>
      <c r="Q49" s="3"/>
      <c r="R49" s="3"/>
      <c r="S49" s="3"/>
    </row>
    <row r="50" spans="1:19" ht="15" x14ac:dyDescent="0.25">
      <c r="A50" s="1"/>
      <c r="B50" s="119"/>
      <c r="C50" s="125" t="s">
        <v>86</v>
      </c>
      <c r="D50" s="126">
        <v>416.2</v>
      </c>
      <c r="E50" s="107"/>
      <c r="F50" s="3"/>
      <c r="G50" s="126">
        <v>1865.6</v>
      </c>
      <c r="H50" s="3"/>
      <c r="I50" s="3"/>
      <c r="J50" s="126">
        <v>1930.3000000000002</v>
      </c>
      <c r="K50" s="3"/>
      <c r="L50" s="127"/>
      <c r="M50" s="126">
        <v>1500</v>
      </c>
      <c r="N50" s="127"/>
      <c r="O50" s="127"/>
      <c r="P50" s="126">
        <v>1000</v>
      </c>
      <c r="Q50" s="3"/>
      <c r="R50" s="3"/>
      <c r="S50" s="3"/>
    </row>
    <row r="51" spans="1:19" ht="15" x14ac:dyDescent="0.25">
      <c r="A51" s="1"/>
      <c r="B51" s="119"/>
      <c r="C51" s="125" t="s">
        <v>87</v>
      </c>
      <c r="D51" s="126">
        <v>1997.9</v>
      </c>
      <c r="E51" s="107"/>
      <c r="F51" s="3"/>
      <c r="G51" s="126">
        <v>839.7</v>
      </c>
      <c r="H51" s="3"/>
      <c r="I51" s="3"/>
      <c r="J51" s="126">
        <v>1630</v>
      </c>
      <c r="K51" s="3"/>
      <c r="L51" s="127"/>
      <c r="M51" s="126">
        <v>800</v>
      </c>
      <c r="N51" s="127"/>
      <c r="O51" s="127"/>
      <c r="P51" s="126">
        <v>800</v>
      </c>
      <c r="Q51" s="3"/>
      <c r="R51" s="3"/>
      <c r="S51" s="3"/>
    </row>
    <row r="52" spans="1:19" ht="15" x14ac:dyDescent="0.25">
      <c r="A52" s="1"/>
      <c r="B52" s="119"/>
      <c r="C52" s="125" t="s">
        <v>88</v>
      </c>
      <c r="D52" s="126">
        <v>312.60000000000002</v>
      </c>
      <c r="E52" s="107"/>
      <c r="F52" s="3"/>
      <c r="G52" s="126">
        <v>312.60000000000002</v>
      </c>
      <c r="H52" s="3"/>
      <c r="I52" s="3"/>
      <c r="J52" s="126">
        <v>562.6</v>
      </c>
      <c r="K52" s="3"/>
      <c r="L52" s="127"/>
      <c r="M52" s="126">
        <v>400</v>
      </c>
      <c r="N52" s="127"/>
      <c r="O52" s="127"/>
      <c r="P52" s="126">
        <v>350</v>
      </c>
      <c r="Q52" s="3"/>
      <c r="R52" s="3"/>
      <c r="S52" s="3"/>
    </row>
    <row r="53" spans="1:19" ht="15" x14ac:dyDescent="0.25">
      <c r="A53" s="1"/>
      <c r="B53" s="119"/>
      <c r="C53" s="128" t="s">
        <v>89</v>
      </c>
      <c r="D53" s="126">
        <v>370.2</v>
      </c>
      <c r="E53" s="107"/>
      <c r="F53" s="3"/>
      <c r="G53" s="126">
        <v>147.19999999999999</v>
      </c>
      <c r="H53" s="3"/>
      <c r="I53" s="3"/>
      <c r="J53" s="126">
        <v>300</v>
      </c>
      <c r="K53" s="3"/>
      <c r="L53" s="127"/>
      <c r="M53" s="126">
        <v>300</v>
      </c>
      <c r="N53" s="127"/>
      <c r="O53" s="127"/>
      <c r="P53" s="126">
        <v>300</v>
      </c>
      <c r="Q53" s="3"/>
      <c r="R53" s="3"/>
      <c r="S53" s="3"/>
    </row>
    <row r="54" spans="1:19" ht="10.5" customHeight="1" x14ac:dyDescent="0.25">
      <c r="A54" s="1"/>
      <c r="B54" s="119"/>
      <c r="C54" s="106"/>
      <c r="D54" s="107"/>
      <c r="E54" s="107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</row>
    <row r="55" spans="1:19" ht="15" x14ac:dyDescent="0.25">
      <c r="A55" s="1"/>
      <c r="B55" s="119"/>
      <c r="C55" s="122" t="s">
        <v>90</v>
      </c>
      <c r="D55" s="123" t="s">
        <v>81</v>
      </c>
      <c r="E55" s="107"/>
      <c r="F55" s="113"/>
      <c r="G55" s="123" t="s">
        <v>91</v>
      </c>
      <c r="H55" s="107"/>
      <c r="I55" s="113"/>
      <c r="J55" s="123" t="s">
        <v>83</v>
      </c>
      <c r="K55" s="113"/>
      <c r="L55" s="3"/>
      <c r="M55" s="123" t="s">
        <v>84</v>
      </c>
      <c r="N55" s="124"/>
      <c r="O55" s="124"/>
      <c r="P55" s="123" t="s">
        <v>85</v>
      </c>
      <c r="Q55" s="3"/>
      <c r="R55" s="3"/>
      <c r="S55" s="3"/>
    </row>
    <row r="56" spans="1:19" ht="15" x14ac:dyDescent="0.25">
      <c r="A56" s="1"/>
      <c r="B56" s="119"/>
      <c r="C56" s="125"/>
      <c r="D56" s="129">
        <v>33.9</v>
      </c>
      <c r="E56" s="107"/>
      <c r="F56" s="113"/>
      <c r="G56" s="129">
        <v>34.1</v>
      </c>
      <c r="H56" s="107"/>
      <c r="I56" s="113"/>
      <c r="J56" s="129">
        <v>33.1</v>
      </c>
      <c r="K56" s="113"/>
      <c r="L56" s="3"/>
      <c r="M56" s="129">
        <v>33.1</v>
      </c>
      <c r="N56" s="3"/>
      <c r="O56" s="3"/>
      <c r="P56" s="129">
        <v>33.1</v>
      </c>
      <c r="Q56" s="3"/>
      <c r="R56" s="3"/>
      <c r="S56" s="3"/>
    </row>
    <row r="57" spans="1:19" ht="15" x14ac:dyDescent="0.25">
      <c r="A57" s="1"/>
      <c r="B57" s="119"/>
      <c r="C57" s="106"/>
      <c r="D57" s="107"/>
      <c r="E57" s="107"/>
      <c r="F57" s="113"/>
      <c r="G57" s="107"/>
      <c r="H57" s="107"/>
      <c r="I57" s="113"/>
      <c r="J57" s="113"/>
      <c r="K57" s="113"/>
      <c r="L57" s="3"/>
      <c r="M57" s="3"/>
      <c r="N57" s="3"/>
      <c r="O57" s="3"/>
      <c r="P57" s="3"/>
      <c r="Q57" s="3"/>
      <c r="R57" s="3"/>
      <c r="S57" s="3"/>
    </row>
    <row r="58" spans="1:19" ht="15" x14ac:dyDescent="0.25">
      <c r="A58" s="1"/>
      <c r="B58" s="130" t="s">
        <v>92</v>
      </c>
      <c r="C58" s="131"/>
      <c r="D58" s="132"/>
      <c r="E58" s="132"/>
      <c r="F58" s="132"/>
      <c r="G58" s="132"/>
      <c r="H58" s="132"/>
      <c r="I58" s="132"/>
      <c r="J58" s="132"/>
      <c r="K58" s="132"/>
      <c r="L58" s="133"/>
      <c r="M58" s="133"/>
      <c r="N58" s="133"/>
      <c r="O58" s="133"/>
      <c r="P58" s="133"/>
      <c r="Q58" s="133"/>
      <c r="R58" s="134"/>
      <c r="S58" s="3"/>
    </row>
    <row r="59" spans="1:19" ht="15" x14ac:dyDescent="0.25">
      <c r="A59" s="1"/>
      <c r="B59" s="135"/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36"/>
      <c r="S59" s="3"/>
    </row>
    <row r="60" spans="1:19" ht="15" x14ac:dyDescent="0.25">
      <c r="A60" s="1"/>
      <c r="B60" s="137"/>
      <c r="C60" s="137"/>
      <c r="D60" s="137"/>
      <c r="E60" s="137"/>
      <c r="F60" s="137"/>
      <c r="G60" s="137"/>
      <c r="H60" s="137"/>
      <c r="I60" s="137"/>
      <c r="J60" s="137"/>
      <c r="K60" s="137"/>
      <c r="L60" s="109"/>
      <c r="M60" s="109"/>
      <c r="N60" s="109"/>
      <c r="O60" s="109"/>
      <c r="P60" s="109"/>
      <c r="Q60" s="109"/>
      <c r="R60" s="136"/>
      <c r="S60" s="3"/>
    </row>
    <row r="61" spans="1:19" ht="15" x14ac:dyDescent="0.25">
      <c r="A61" s="1"/>
      <c r="B61" s="137"/>
      <c r="C61" s="137"/>
      <c r="D61" s="137"/>
      <c r="E61" s="137"/>
      <c r="F61" s="137"/>
      <c r="G61" s="137"/>
      <c r="H61" s="137"/>
      <c r="I61" s="137"/>
      <c r="J61" s="137"/>
      <c r="K61" s="137"/>
      <c r="L61" s="109"/>
      <c r="M61" s="109"/>
      <c r="N61" s="109"/>
      <c r="O61" s="109"/>
      <c r="P61" s="109"/>
      <c r="Q61" s="109"/>
      <c r="R61" s="136"/>
      <c r="S61" s="3"/>
    </row>
    <row r="62" spans="1:19" ht="15" x14ac:dyDescent="0.25">
      <c r="A62" s="1"/>
      <c r="B62" s="137"/>
      <c r="C62" s="137"/>
      <c r="D62" s="137"/>
      <c r="E62" s="137"/>
      <c r="F62" s="137"/>
      <c r="G62" s="137"/>
      <c r="H62" s="137"/>
      <c r="I62" s="137"/>
      <c r="J62" s="137"/>
      <c r="K62" s="137"/>
      <c r="L62" s="109"/>
      <c r="M62" s="109"/>
      <c r="N62" s="109"/>
      <c r="O62" s="109"/>
      <c r="P62" s="109"/>
      <c r="Q62" s="109"/>
      <c r="R62" s="136"/>
      <c r="S62" s="3"/>
    </row>
    <row r="63" spans="1:19" ht="15" x14ac:dyDescent="0.25">
      <c r="A63" s="1"/>
      <c r="B63" s="137"/>
      <c r="C63" s="137"/>
      <c r="D63" s="137"/>
      <c r="E63" s="137"/>
      <c r="F63" s="137"/>
      <c r="G63" s="137"/>
      <c r="H63" s="137"/>
      <c r="I63" s="137"/>
      <c r="J63" s="137"/>
      <c r="K63" s="137"/>
      <c r="L63" s="109"/>
      <c r="M63" s="109"/>
      <c r="N63" s="109"/>
      <c r="O63" s="109"/>
      <c r="P63" s="109"/>
      <c r="Q63" s="109"/>
      <c r="R63" s="136"/>
      <c r="S63" s="3"/>
    </row>
    <row r="64" spans="1:19" ht="15" x14ac:dyDescent="0.25">
      <c r="A64" s="1"/>
      <c r="B64" s="138"/>
      <c r="C64" s="109"/>
      <c r="D64" s="139"/>
      <c r="E64" s="139"/>
      <c r="F64" s="139"/>
      <c r="G64" s="139"/>
      <c r="H64" s="139"/>
      <c r="I64" s="139"/>
      <c r="J64" s="139"/>
      <c r="K64" s="139"/>
      <c r="L64" s="109"/>
      <c r="M64" s="109"/>
      <c r="N64" s="109"/>
      <c r="O64" s="109"/>
      <c r="P64" s="109"/>
      <c r="Q64" s="109"/>
      <c r="R64" s="136"/>
      <c r="S64" s="3"/>
    </row>
    <row r="65" spans="1:19" ht="15" x14ac:dyDescent="0.25">
      <c r="A65" s="1"/>
      <c r="B65" s="138"/>
      <c r="C65" s="140"/>
      <c r="D65" s="139"/>
      <c r="E65" s="139"/>
      <c r="F65" s="139"/>
      <c r="G65" s="139"/>
      <c r="H65" s="139"/>
      <c r="I65" s="139"/>
      <c r="J65" s="139"/>
      <c r="K65" s="139"/>
      <c r="L65" s="109"/>
      <c r="M65" s="109"/>
      <c r="N65" s="109"/>
      <c r="O65" s="109"/>
      <c r="P65" s="109"/>
      <c r="Q65" s="109"/>
      <c r="R65" s="136"/>
      <c r="S65" s="3"/>
    </row>
    <row r="66" spans="1:19" ht="15" x14ac:dyDescent="0.25">
      <c r="A66" s="1"/>
      <c r="B66" s="138"/>
      <c r="C66" s="141"/>
      <c r="D66" s="139"/>
      <c r="E66" s="139"/>
      <c r="F66" s="139"/>
      <c r="G66" s="139"/>
      <c r="H66" s="139"/>
      <c r="I66" s="139"/>
      <c r="J66" s="139"/>
      <c r="K66" s="139"/>
      <c r="L66" s="109"/>
      <c r="M66" s="109"/>
      <c r="N66" s="109"/>
      <c r="O66" s="109"/>
      <c r="P66" s="109"/>
      <c r="Q66" s="109"/>
      <c r="R66" s="136"/>
      <c r="S66" s="3"/>
    </row>
    <row r="67" spans="1:19" ht="15" x14ac:dyDescent="0.25">
      <c r="A67" s="1"/>
      <c r="B67" s="138"/>
      <c r="C67" s="141"/>
      <c r="D67" s="139"/>
      <c r="E67" s="139"/>
      <c r="F67" s="139"/>
      <c r="G67" s="139"/>
      <c r="H67" s="139"/>
      <c r="I67" s="139"/>
      <c r="J67" s="139"/>
      <c r="K67" s="139"/>
      <c r="L67" s="109"/>
      <c r="M67" s="109"/>
      <c r="N67" s="109"/>
      <c r="O67" s="109"/>
      <c r="P67" s="109"/>
      <c r="Q67" s="109"/>
      <c r="R67" s="136"/>
      <c r="S67" s="3"/>
    </row>
    <row r="68" spans="1:19" ht="15" x14ac:dyDescent="0.25">
      <c r="A68" s="1"/>
      <c r="B68" s="142"/>
      <c r="C68" s="143"/>
      <c r="D68" s="144"/>
      <c r="E68" s="144"/>
      <c r="F68" s="144"/>
      <c r="G68" s="144"/>
      <c r="H68" s="144"/>
      <c r="I68" s="144"/>
      <c r="J68" s="144"/>
      <c r="K68" s="144"/>
      <c r="L68" s="145"/>
      <c r="M68" s="145"/>
      <c r="N68" s="145"/>
      <c r="O68" s="145"/>
      <c r="P68" s="145"/>
      <c r="Q68" s="145"/>
      <c r="R68" s="146"/>
      <c r="S68" s="3"/>
    </row>
    <row r="69" spans="1:19" ht="15" x14ac:dyDescent="0.25">
      <c r="A69" s="104"/>
      <c r="B69" s="147"/>
      <c r="C69" s="148"/>
      <c r="D69" s="149"/>
      <c r="E69" s="149"/>
      <c r="F69" s="149"/>
      <c r="G69" s="149"/>
      <c r="H69" s="149"/>
      <c r="I69" s="149"/>
      <c r="J69" s="149"/>
      <c r="K69" s="149"/>
      <c r="L69" s="3"/>
      <c r="M69" s="3"/>
      <c r="N69" s="3"/>
      <c r="O69" s="3"/>
      <c r="P69" s="3"/>
      <c r="Q69" s="3"/>
      <c r="R69" s="3"/>
      <c r="S69" s="3"/>
    </row>
    <row r="70" spans="1:19" ht="15" x14ac:dyDescent="0.25">
      <c r="A70" s="1"/>
      <c r="B70" s="150"/>
      <c r="C70" s="150"/>
      <c r="D70" s="150"/>
      <c r="E70" s="150"/>
      <c r="F70" s="150"/>
      <c r="G70" s="150"/>
      <c r="H70" s="150"/>
      <c r="I70" s="150"/>
      <c r="J70" s="150"/>
      <c r="K70" s="150"/>
      <c r="L70" s="3"/>
      <c r="M70" s="3"/>
      <c r="N70" s="3"/>
      <c r="O70" s="3"/>
      <c r="P70" s="3"/>
      <c r="Q70" s="3"/>
      <c r="R70" s="3"/>
      <c r="S70" s="3"/>
    </row>
    <row r="71" spans="1:19" ht="15" x14ac:dyDescent="0.25">
      <c r="A71" s="1"/>
      <c r="B71" s="150" t="s">
        <v>93</v>
      </c>
      <c r="C71" s="151">
        <v>44804</v>
      </c>
      <c r="D71" s="139"/>
      <c r="E71" s="150"/>
      <c r="F71" s="150" t="s">
        <v>94</v>
      </c>
      <c r="G71" s="152" t="s">
        <v>95</v>
      </c>
      <c r="H71" s="150"/>
      <c r="I71" s="150"/>
      <c r="J71" s="150"/>
      <c r="K71" s="150"/>
      <c r="L71" s="3"/>
      <c r="M71" s="3"/>
      <c r="N71" s="3"/>
      <c r="O71" s="3"/>
      <c r="P71" s="3"/>
      <c r="Q71" s="3"/>
      <c r="R71" s="3"/>
      <c r="S71" s="3"/>
    </row>
    <row r="72" spans="1:19" ht="7.5" customHeight="1" x14ac:dyDescent="0.25">
      <c r="A72" s="1"/>
      <c r="B72" s="150"/>
      <c r="C72" s="150"/>
      <c r="D72" s="150"/>
      <c r="E72" s="150"/>
      <c r="F72" s="150"/>
      <c r="G72" s="150"/>
      <c r="H72" s="150"/>
      <c r="I72" s="150"/>
      <c r="J72" s="150"/>
      <c r="K72" s="150"/>
      <c r="L72" s="3"/>
      <c r="M72" s="3"/>
      <c r="N72" s="3"/>
      <c r="O72" s="3"/>
      <c r="P72" s="3"/>
      <c r="Q72" s="3"/>
      <c r="R72" s="3"/>
      <c r="S72" s="3"/>
    </row>
    <row r="73" spans="1:19" ht="15" x14ac:dyDescent="0.25">
      <c r="A73" s="1"/>
      <c r="B73" s="150"/>
      <c r="C73" s="150"/>
      <c r="D73" s="153"/>
      <c r="E73" s="150"/>
      <c r="F73" s="150" t="s">
        <v>96</v>
      </c>
      <c r="G73" s="154"/>
      <c r="H73" s="150"/>
      <c r="I73" s="150"/>
      <c r="J73" s="150"/>
      <c r="K73" s="150"/>
      <c r="L73" s="3"/>
      <c r="M73" s="3"/>
      <c r="N73" s="3"/>
      <c r="O73" s="3"/>
      <c r="P73" s="3"/>
      <c r="Q73" s="3"/>
      <c r="R73" s="3"/>
      <c r="S73" s="3"/>
    </row>
    <row r="74" spans="1:19" ht="15" x14ac:dyDescent="0.25">
      <c r="A74" s="1"/>
      <c r="B74" s="150"/>
      <c r="C74" s="150"/>
      <c r="D74" s="153"/>
      <c r="E74" s="150"/>
      <c r="F74" s="150"/>
      <c r="G74" s="154"/>
      <c r="H74" s="150"/>
      <c r="I74" s="150"/>
      <c r="J74" s="150"/>
      <c r="K74" s="150"/>
      <c r="L74" s="3"/>
      <c r="M74" s="3"/>
      <c r="N74" s="3"/>
      <c r="O74" s="3"/>
      <c r="P74" s="3"/>
      <c r="Q74" s="3"/>
      <c r="R74" s="3"/>
      <c r="S74" s="3"/>
    </row>
    <row r="75" spans="1:19" ht="15" x14ac:dyDescent="0.25">
      <c r="A75" s="1"/>
      <c r="B75" s="150"/>
      <c r="C75" s="150"/>
      <c r="D75" s="150"/>
      <c r="E75" s="150"/>
      <c r="F75" s="150"/>
      <c r="G75" s="150"/>
      <c r="H75" s="150"/>
      <c r="I75" s="150"/>
      <c r="J75" s="150"/>
      <c r="K75" s="150"/>
      <c r="L75" s="3"/>
      <c r="M75" s="3"/>
      <c r="N75" s="3"/>
      <c r="O75" s="3"/>
      <c r="P75" s="3"/>
      <c r="Q75" s="3"/>
      <c r="R75" s="3"/>
      <c r="S75" s="3"/>
    </row>
    <row r="76" spans="1:19" ht="15" x14ac:dyDescent="0.25">
      <c r="A76" s="104"/>
      <c r="B76" s="147"/>
      <c r="C76" s="148"/>
      <c r="D76" s="149"/>
      <c r="E76" s="149"/>
      <c r="F76" s="149"/>
      <c r="G76" s="149"/>
      <c r="H76" s="149"/>
      <c r="I76" s="149"/>
      <c r="J76" s="149"/>
      <c r="K76" s="149"/>
      <c r="L76" s="3"/>
      <c r="M76" s="3"/>
      <c r="N76" s="3"/>
      <c r="O76" s="3"/>
      <c r="P76" s="3"/>
      <c r="Q76" s="3"/>
      <c r="R76" s="3"/>
      <c r="S76" s="3"/>
    </row>
    <row r="93" ht="15" hidden="1" customHeight="1" x14ac:dyDescent="0.25"/>
    <row r="107" ht="15" hidden="1" customHeight="1" x14ac:dyDescent="0.25"/>
    <row r="108" ht="15" hidden="1" customHeight="1" x14ac:dyDescent="0.25"/>
    <row r="264" ht="15" x14ac:dyDescent="0.25"/>
  </sheetData>
  <mergeCells count="58">
    <mergeCell ref="B63:K63"/>
    <mergeCell ref="C43:C44"/>
    <mergeCell ref="C46:C47"/>
    <mergeCell ref="D58:K58"/>
    <mergeCell ref="B60:K60"/>
    <mergeCell ref="B61:K61"/>
    <mergeCell ref="B62:K62"/>
    <mergeCell ref="M26:M27"/>
    <mergeCell ref="N26:N27"/>
    <mergeCell ref="O26:O27"/>
    <mergeCell ref="P26:P27"/>
    <mergeCell ref="Q26:Q27"/>
    <mergeCell ref="R26:R27"/>
    <mergeCell ref="G26:G27"/>
    <mergeCell ref="H26:H27"/>
    <mergeCell ref="I26:I27"/>
    <mergeCell ref="J26:J27"/>
    <mergeCell ref="K26:K27"/>
    <mergeCell ref="L26:L27"/>
    <mergeCell ref="D25:F25"/>
    <mergeCell ref="G25:I25"/>
    <mergeCell ref="J25:L25"/>
    <mergeCell ref="M25:O25"/>
    <mergeCell ref="P25:R25"/>
    <mergeCell ref="B26:B27"/>
    <mergeCell ref="C26:C27"/>
    <mergeCell ref="D26:D27"/>
    <mergeCell ref="E26:E27"/>
    <mergeCell ref="F26:F27"/>
    <mergeCell ref="M13:M14"/>
    <mergeCell ref="N13:N14"/>
    <mergeCell ref="O13:O14"/>
    <mergeCell ref="P13:P14"/>
    <mergeCell ref="Q13:Q14"/>
    <mergeCell ref="R13:R14"/>
    <mergeCell ref="G13:G14"/>
    <mergeCell ref="H13:H14"/>
    <mergeCell ref="I13:I14"/>
    <mergeCell ref="J13:J14"/>
    <mergeCell ref="K13:K14"/>
    <mergeCell ref="L13:L14"/>
    <mergeCell ref="D12:F12"/>
    <mergeCell ref="G12:I12"/>
    <mergeCell ref="J12:L12"/>
    <mergeCell ref="M12:O12"/>
    <mergeCell ref="P12:R12"/>
    <mergeCell ref="B13:B14"/>
    <mergeCell ref="C13:C14"/>
    <mergeCell ref="D13:D14"/>
    <mergeCell ref="E13:E14"/>
    <mergeCell ref="F13:F14"/>
    <mergeCell ref="D4:U4"/>
    <mergeCell ref="D8:U8"/>
    <mergeCell ref="D10:F10"/>
    <mergeCell ref="G10:I10"/>
    <mergeCell ref="J10:L10"/>
    <mergeCell ref="M10:O10"/>
    <mergeCell ref="P10:R10"/>
  </mergeCells>
  <pageMargins left="0.70833333333333304" right="0.70833333333333304" top="0.78749999999999998" bottom="0.78749999999999998" header="0.511811023622047" footer="0.511811023622047"/>
  <pageSetup paperSize="8" scale="58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CHK</vt:lpstr>
      <vt:lpstr>CHK!Oblast_tisku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Mareš Jan</dc:creator>
  <cp:lastModifiedBy>Mareš Jan</cp:lastModifiedBy>
  <dcterms:created xsi:type="dcterms:W3CDTF">2022-12-19T09:55:36Z</dcterms:created>
  <dcterms:modified xsi:type="dcterms:W3CDTF">2022-12-19T09:55:37Z</dcterms:modified>
</cp:coreProperties>
</file>