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7976" windowHeight="5832"/>
  </bookViews>
  <sheets>
    <sheet name="HV 2016" sheetId="1" r:id="rId1"/>
  </sheets>
  <calcPr calcId="145621"/>
</workbook>
</file>

<file path=xl/calcChain.xml><?xml version="1.0" encoding="utf-8"?>
<calcChain xmlns="http://schemas.openxmlformats.org/spreadsheetml/2006/main">
  <c r="IX10" i="1" l="1"/>
  <c r="IX5" i="1"/>
  <c r="IX17" i="1" l="1"/>
  <c r="E28" i="1"/>
  <c r="F28" i="1"/>
  <c r="D28" i="1"/>
  <c r="F32" i="1" l="1"/>
  <c r="G31" i="1"/>
  <c r="D32" i="1"/>
  <c r="F11" i="1"/>
  <c r="E11" i="1"/>
  <c r="D11" i="1"/>
  <c r="E6" i="1"/>
  <c r="D6" i="1"/>
  <c r="E32" i="1"/>
  <c r="G12" i="1"/>
  <c r="G30" i="1"/>
  <c r="D19" i="1"/>
  <c r="D24" i="1" s="1"/>
  <c r="E19" i="1"/>
  <c r="E24" i="1" s="1"/>
  <c r="G9" i="1"/>
  <c r="F19" i="1"/>
  <c r="F24" i="1" s="1"/>
  <c r="G29" i="1"/>
  <c r="G23" i="1"/>
  <c r="G22" i="1"/>
  <c r="G21" i="1"/>
  <c r="G20" i="1"/>
  <c r="G13" i="1"/>
  <c r="G7" i="1"/>
  <c r="G8" i="1"/>
  <c r="G28" i="1"/>
  <c r="G11" i="1" l="1"/>
  <c r="E14" i="1"/>
  <c r="F34" i="1"/>
  <c r="G19" i="1"/>
  <c r="D14" i="1"/>
  <c r="G10" i="1" l="1"/>
  <c r="F6" i="1"/>
  <c r="G6" i="1" s="1"/>
  <c r="F14" i="1" l="1"/>
</calcChain>
</file>

<file path=xl/sharedStrings.xml><?xml version="1.0" encoding="utf-8"?>
<sst xmlns="http://schemas.openxmlformats.org/spreadsheetml/2006/main" count="54" uniqueCount="44">
  <si>
    <t>č.ř.</t>
  </si>
  <si>
    <t>Druhové třídění</t>
  </si>
  <si>
    <t>Celkové příjmy</t>
  </si>
  <si>
    <t>třída 1 - daňové příjmy</t>
  </si>
  <si>
    <t>třída 2 - nedaňové příjmy</t>
  </si>
  <si>
    <t>třída 3 - kapitálové příjmy</t>
  </si>
  <si>
    <t>třída 4 - přijaté dotace</t>
  </si>
  <si>
    <t>Celkové výdaje</t>
  </si>
  <si>
    <t>třída 5 - běžné výdaje</t>
  </si>
  <si>
    <t>třída 6 - kapitálové výdaje</t>
  </si>
  <si>
    <t>Výsledek hospodaření</t>
  </si>
  <si>
    <t>Provozní rozpočet</t>
  </si>
  <si>
    <t>Běžné příjmy</t>
  </si>
  <si>
    <t>z toho daňové příjmy</t>
  </si>
  <si>
    <t xml:space="preserve">          nedaňové příjmy</t>
  </si>
  <si>
    <t xml:space="preserve">          provozní dotace</t>
  </si>
  <si>
    <t>Běžné výdaje</t>
  </si>
  <si>
    <t>Provozní přebytek</t>
  </si>
  <si>
    <t>Kapitálový rozpočet</t>
  </si>
  <si>
    <t>Kapitálové příjmy</t>
  </si>
  <si>
    <t>z toho příjmy z prodeje majetku</t>
  </si>
  <si>
    <t xml:space="preserve">          kapitálové dotace</t>
  </si>
  <si>
    <t>Kapitálové výdaje</t>
  </si>
  <si>
    <t xml:space="preserve"> </t>
  </si>
  <si>
    <t>% plnění rozpočtu</t>
  </si>
  <si>
    <t>Kapitálový deficit</t>
  </si>
  <si>
    <t xml:space="preserve">NÁKLADY CELKEM   </t>
  </si>
  <si>
    <t xml:space="preserve">Náklady z činnosti   </t>
  </si>
  <si>
    <t>Finanční náklady</t>
  </si>
  <si>
    <t>Náklady na transfery</t>
  </si>
  <si>
    <t xml:space="preserve">Daň z příjmů </t>
  </si>
  <si>
    <t>Finanční výnosy</t>
  </si>
  <si>
    <t>Výnosy z transferů</t>
  </si>
  <si>
    <t>Výsledek hospodaření před zdaněním</t>
  </si>
  <si>
    <t>Výnosy ze sdílených daní a poplatků</t>
  </si>
  <si>
    <t>Výnosy z činnosti</t>
  </si>
  <si>
    <t>VÝNOSY CELKEM</t>
  </si>
  <si>
    <t>Schválený rozpočet 2016</t>
  </si>
  <si>
    <t>Upravený rozpočet 2016</t>
  </si>
  <si>
    <t>Skutečnost hospodaření k 31.12.2016</t>
  </si>
  <si>
    <t>Hospodaření Statutárního města Chomutova k 31.12.2016</t>
  </si>
  <si>
    <t>Rozpočtový výsledek hospodaření roku 2016</t>
  </si>
  <si>
    <t>Účetní výsledek hospodaření roku 2016</t>
  </si>
  <si>
    <t>VÝSLEDEK HOSPODAŘENÍ běžného účetního období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</si>
</sst>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5186AA"/>
        <bgColor indexed="64"/>
      </patternFill>
    </fill>
    <fill>
      <patternFill patternType="solid">
        <fgColor rgb="FFB6D5E9"/>
        <bgColor indexed="64"/>
      </patternFill>
    </fill>
    <fill>
      <patternFill patternType="solid">
        <fgColor rgb="FFF29400"/>
        <bgColor indexed="64"/>
      </patternFill>
    </fill>
    <fill>
      <patternFill patternType="solid">
        <fgColor rgb="FFC8D2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"/>
    </xf>
    <xf numFmtId="0" fontId="2" fillId="0" borderId="4" xfId="0" applyFont="1" applyBorder="1"/>
    <xf numFmtId="0" fontId="2" fillId="0" borderId="5" xfId="0" applyFont="1" applyBorder="1"/>
    <xf numFmtId="4" fontId="1" fillId="0" borderId="8" xfId="0" applyNumberFormat="1" applyFont="1" applyBorder="1" applyAlignment="1">
      <alignment horizontal="right"/>
    </xf>
    <xf numFmtId="0" fontId="0" fillId="0" borderId="0" xfId="0" applyBorder="1"/>
    <xf numFmtId="164" fontId="1" fillId="0" borderId="8" xfId="0" applyNumberFormat="1" applyFont="1" applyBorder="1" applyAlignment="1">
      <alignment horizontal="right"/>
    </xf>
    <xf numFmtId="0" fontId="5" fillId="0" borderId="0" xfId="0" applyFont="1"/>
    <xf numFmtId="0" fontId="1" fillId="0" borderId="8" xfId="0" applyFont="1" applyBorder="1"/>
    <xf numFmtId="0" fontId="1" fillId="0" borderId="6" xfId="0" applyFont="1" applyBorder="1"/>
    <xf numFmtId="4" fontId="0" fillId="0" borderId="0" xfId="0" applyNumberFormat="1"/>
    <xf numFmtId="0" fontId="4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2" fontId="6" fillId="2" borderId="7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/>
    <xf numFmtId="0" fontId="6" fillId="2" borderId="7" xfId="0" applyFont="1" applyFill="1" applyBorder="1" applyAlignment="1">
      <alignment horizontal="left" indent="1"/>
    </xf>
    <xf numFmtId="0" fontId="6" fillId="2" borderId="7" xfId="0" applyFont="1" applyFill="1" applyBorder="1"/>
    <xf numFmtId="2" fontId="6" fillId="2" borderId="3" xfId="0" applyNumberFormat="1" applyFont="1" applyFill="1" applyBorder="1"/>
    <xf numFmtId="4" fontId="1" fillId="3" borderId="1" xfId="0" applyNumberFormat="1" applyFont="1" applyFill="1" applyBorder="1" applyAlignment="1">
      <alignment horizontal="right"/>
    </xf>
    <xf numFmtId="2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0" fontId="1" fillId="3" borderId="8" xfId="0" applyFont="1" applyFill="1" applyBorder="1" applyAlignment="1">
      <alignment horizontal="right"/>
    </xf>
    <xf numFmtId="2" fontId="1" fillId="3" borderId="8" xfId="0" applyNumberFormat="1" applyFont="1" applyFill="1" applyBorder="1" applyAlignment="1">
      <alignment horizontal="right"/>
    </xf>
    <xf numFmtId="0" fontId="1" fillId="3" borderId="2" xfId="0" applyFont="1" applyFill="1" applyBorder="1" applyAlignment="1">
      <alignment horizontal="right"/>
    </xf>
    <xf numFmtId="2" fontId="1" fillId="3" borderId="2" xfId="0" applyNumberFormat="1" applyFont="1" applyFill="1" applyBorder="1" applyAlignment="1">
      <alignment horizontal="right"/>
    </xf>
    <xf numFmtId="0" fontId="6" fillId="2" borderId="3" xfId="0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left" indent="1"/>
    </xf>
    <xf numFmtId="4" fontId="1" fillId="3" borderId="8" xfId="0" applyNumberFormat="1" applyFont="1" applyFill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5" xfId="0" applyFont="1" applyBorder="1" applyAlignment="1">
      <alignment horizontal="left" indent="2"/>
    </xf>
    <xf numFmtId="4" fontId="0" fillId="0" borderId="5" xfId="0" applyNumberFormat="1" applyBorder="1" applyAlignment="1" applyProtection="1">
      <alignment vertical="center"/>
    </xf>
    <xf numFmtId="164" fontId="2" fillId="0" borderId="5" xfId="0" applyNumberFormat="1" applyFont="1" applyBorder="1" applyAlignment="1">
      <alignment horizontal="right"/>
    </xf>
    <xf numFmtId="0" fontId="1" fillId="3" borderId="2" xfId="0" applyFont="1" applyFill="1" applyBorder="1" applyAlignment="1">
      <alignment horizontal="left" indent="1"/>
    </xf>
    <xf numFmtId="4" fontId="1" fillId="3" borderId="2" xfId="0" applyNumberFormat="1" applyFont="1" applyFill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6" xfId="0" applyFont="1" applyBorder="1" applyAlignment="1">
      <alignment horizontal="left" indent="2"/>
    </xf>
    <xf numFmtId="4" fontId="0" fillId="0" borderId="6" xfId="0" applyNumberFormat="1" applyBorder="1" applyProtection="1"/>
    <xf numFmtId="164" fontId="2" fillId="0" borderId="6" xfId="0" applyNumberFormat="1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13" xfId="0" applyFont="1" applyBorder="1" applyAlignment="1">
      <alignment horizontal="left" indent="2"/>
    </xf>
    <xf numFmtId="4" fontId="0" fillId="0" borderId="13" xfId="0" applyNumberFormat="1" applyBorder="1" applyAlignment="1" applyProtection="1">
      <alignment vertical="center"/>
    </xf>
    <xf numFmtId="164" fontId="2" fillId="0" borderId="13" xfId="0" applyNumberFormat="1" applyFont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left" indent="1"/>
    </xf>
    <xf numFmtId="4" fontId="6" fillId="2" borderId="3" xfId="0" applyNumberFormat="1" applyFont="1" applyFill="1" applyBorder="1" applyAlignment="1">
      <alignment horizontal="right"/>
    </xf>
    <xf numFmtId="4" fontId="7" fillId="4" borderId="3" xfId="0" applyNumberFormat="1" applyFont="1" applyFill="1" applyBorder="1" applyAlignment="1">
      <alignment horizontal="right"/>
    </xf>
    <xf numFmtId="0" fontId="1" fillId="0" borderId="8" xfId="0" applyFont="1" applyBorder="1" applyAlignment="1">
      <alignment horizontal="left" indent="1"/>
    </xf>
    <xf numFmtId="4" fontId="1" fillId="0" borderId="14" xfId="0" applyNumberFormat="1" applyFont="1" applyBorder="1" applyAlignment="1">
      <alignment horizontal="right"/>
    </xf>
    <xf numFmtId="0" fontId="1" fillId="3" borderId="1" xfId="0" applyFont="1" applyFill="1" applyBorder="1"/>
    <xf numFmtId="0" fontId="1" fillId="3" borderId="10" xfId="0" applyFont="1" applyFill="1" applyBorder="1" applyAlignment="1">
      <alignment horizontal="left" indent="1"/>
    </xf>
    <xf numFmtId="0" fontId="2" fillId="0" borderId="4" xfId="0" applyFont="1" applyBorder="1" applyAlignment="1">
      <alignment horizontal="left" indent="1"/>
    </xf>
    <xf numFmtId="4" fontId="0" fillId="0" borderId="4" xfId="0" applyNumberFormat="1" applyBorder="1" applyAlignment="1" applyProtection="1">
      <alignment vertical="center"/>
    </xf>
    <xf numFmtId="16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 indent="1"/>
    </xf>
    <xf numFmtId="0" fontId="1" fillId="0" borderId="6" xfId="0" applyFont="1" applyBorder="1" applyAlignment="1">
      <alignment horizontal="left" indent="1"/>
    </xf>
    <xf numFmtId="4" fontId="0" fillId="0" borderId="6" xfId="0" applyNumberFormat="1" applyBorder="1" applyAlignment="1" applyProtection="1">
      <alignment vertical="center"/>
    </xf>
    <xf numFmtId="164" fontId="1" fillId="0" borderId="6" xfId="0" applyNumberFormat="1" applyFont="1" applyBorder="1" applyAlignment="1">
      <alignment horizontal="right"/>
    </xf>
    <xf numFmtId="0" fontId="1" fillId="0" borderId="4" xfId="0" applyFont="1" applyBorder="1"/>
    <xf numFmtId="0" fontId="1" fillId="0" borderId="4" xfId="0" applyFont="1" applyBorder="1" applyAlignment="1">
      <alignment horizontal="left" indent="1"/>
    </xf>
    <xf numFmtId="4" fontId="1" fillId="0" borderId="4" xfId="0" applyNumberFormat="1" applyFont="1" applyBorder="1" applyAlignment="1">
      <alignment horizontal="right"/>
    </xf>
    <xf numFmtId="164" fontId="1" fillId="0" borderId="4" xfId="0" applyNumberFormat="1" applyFont="1" applyBorder="1" applyAlignment="1">
      <alignment horizontal="right"/>
    </xf>
    <xf numFmtId="0" fontId="1" fillId="0" borderId="0" xfId="0" applyFont="1"/>
    <xf numFmtId="4" fontId="1" fillId="3" borderId="16" xfId="0" applyNumberFormat="1" applyFont="1" applyFill="1" applyBorder="1"/>
    <xf numFmtId="0" fontId="0" fillId="0" borderId="21" xfId="0" applyBorder="1" applyAlignment="1">
      <alignment horizontal="left"/>
    </xf>
    <xf numFmtId="0" fontId="0" fillId="0" borderId="17" xfId="0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1" fillId="3" borderId="15" xfId="0" applyFont="1" applyFill="1" applyBorder="1" applyAlignment="1">
      <alignment horizontal="left"/>
    </xf>
    <xf numFmtId="4" fontId="1" fillId="6" borderId="7" xfId="0" applyNumberFormat="1" applyFont="1" applyFill="1" applyBorder="1" applyAlignment="1">
      <alignment horizontal="right"/>
    </xf>
    <xf numFmtId="4" fontId="1" fillId="7" borderId="11" xfId="0" applyNumberFormat="1" applyFont="1" applyFill="1" applyBorder="1" applyAlignment="1">
      <alignment horizontal="right"/>
    </xf>
    <xf numFmtId="0" fontId="6" fillId="2" borderId="23" xfId="0" applyFont="1" applyFill="1" applyBorder="1" applyAlignment="1">
      <alignment horizontal="left" vertical="center"/>
    </xf>
    <xf numFmtId="4" fontId="6" fillId="2" borderId="24" xfId="0" applyNumberFormat="1" applyFont="1" applyFill="1" applyBorder="1" applyAlignment="1">
      <alignment vertical="center"/>
    </xf>
    <xf numFmtId="0" fontId="6" fillId="2" borderId="19" xfId="0" applyFont="1" applyFill="1" applyBorder="1" applyAlignment="1">
      <alignment horizontal="left" vertical="center"/>
    </xf>
    <xf numFmtId="4" fontId="6" fillId="2" borderId="20" xfId="0" applyNumberFormat="1" applyFont="1" applyFill="1" applyBorder="1" applyAlignment="1">
      <alignment vertical="center"/>
    </xf>
    <xf numFmtId="4" fontId="2" fillId="0" borderId="22" xfId="0" applyNumberFormat="1" applyFont="1" applyBorder="1"/>
    <xf numFmtId="4" fontId="2" fillId="0" borderId="18" xfId="0" applyNumberFormat="1" applyFont="1" applyBorder="1"/>
    <xf numFmtId="4" fontId="6" fillId="2" borderId="26" xfId="0" applyNumberFormat="1" applyFont="1" applyFill="1" applyBorder="1" applyAlignment="1">
      <alignment horizontal="center"/>
    </xf>
    <xf numFmtId="4" fontId="6" fillId="2" borderId="22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2" borderId="9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4" fontId="2" fillId="0" borderId="6" xfId="0" applyNumberFormat="1" applyFont="1" applyBorder="1" applyProtection="1"/>
    <xf numFmtId="4" fontId="2" fillId="0" borderId="5" xfId="0" applyNumberFormat="1" applyFont="1" applyBorder="1" applyAlignment="1" applyProtection="1">
      <alignment vertical="center"/>
    </xf>
    <xf numFmtId="4" fontId="2" fillId="0" borderId="6" xfId="0" applyNumberFormat="1" applyFont="1" applyBorder="1" applyAlignment="1" applyProtection="1">
      <alignment vertical="center"/>
    </xf>
    <xf numFmtId="4" fontId="2" fillId="0" borderId="26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B6D5E9"/>
      <color rgb="FF5186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Y36"/>
  <sheetViews>
    <sheetView showGridLines="0" tabSelected="1" zoomScaleNormal="100" workbookViewId="0">
      <selection activeCell="IW24" sqref="IW24"/>
    </sheetView>
  </sheetViews>
  <sheetFormatPr defaultColWidth="0" defaultRowHeight="13.2" zeroHeight="1" x14ac:dyDescent="0.25"/>
  <cols>
    <col min="1" max="1" width="3.109375" customWidth="1"/>
    <col min="2" max="2" width="3.88671875" bestFit="1" customWidth="1"/>
    <col min="3" max="3" width="29.33203125" bestFit="1" customWidth="1"/>
    <col min="4" max="5" width="15.44140625" bestFit="1" customWidth="1"/>
    <col min="6" max="6" width="14.44140625" bestFit="1" customWidth="1"/>
    <col min="7" max="7" width="10.44140625" customWidth="1"/>
    <col min="8" max="8" width="7.88671875" customWidth="1"/>
    <col min="9" max="12" width="0" hidden="1" customWidth="1"/>
    <col min="13" max="13" width="16" hidden="1" customWidth="1"/>
    <col min="14" max="15" width="10.6640625" hidden="1" customWidth="1"/>
    <col min="16" max="256" width="0" hidden="1" customWidth="1"/>
    <col min="257" max="257" width="50.5546875" bestFit="1" customWidth="1"/>
    <col min="258" max="258" width="15.44140625" bestFit="1" customWidth="1"/>
    <col min="259" max="259" width="3" customWidth="1"/>
    <col min="260" max="16384" width="9.109375" hidden="1"/>
  </cols>
  <sheetData>
    <row r="1" spans="2:258" ht="15.6" x14ac:dyDescent="0.3">
      <c r="B1" s="80" t="s">
        <v>40</v>
      </c>
      <c r="C1" s="80"/>
      <c r="D1" s="80"/>
      <c r="E1" s="80"/>
      <c r="F1" s="80"/>
      <c r="G1" s="80"/>
    </row>
    <row r="2" spans="2:258" ht="15.6" x14ac:dyDescent="0.3">
      <c r="B2" s="12"/>
      <c r="C2" s="12"/>
      <c r="D2" s="12"/>
      <c r="E2" s="12"/>
      <c r="F2" s="12"/>
      <c r="G2" s="12"/>
    </row>
    <row r="3" spans="2:258" x14ac:dyDescent="0.25">
      <c r="B3" s="81" t="s">
        <v>41</v>
      </c>
      <c r="C3" s="81"/>
      <c r="D3" s="81"/>
      <c r="E3" s="81"/>
      <c r="F3" s="81"/>
      <c r="G3" s="81"/>
      <c r="IW3" s="63" t="s">
        <v>42</v>
      </c>
    </row>
    <row r="4" spans="2:258" ht="13.8" thickBot="1" x14ac:dyDescent="0.3">
      <c r="B4" s="1"/>
      <c r="C4" s="1"/>
      <c r="D4" s="1"/>
      <c r="E4" s="1"/>
      <c r="F4" s="1"/>
      <c r="G4" s="1"/>
    </row>
    <row r="5" spans="2:258" ht="40.200000000000003" thickBot="1" x14ac:dyDescent="0.3">
      <c r="B5" s="13" t="s">
        <v>0</v>
      </c>
      <c r="C5" s="13" t="s">
        <v>1</v>
      </c>
      <c r="D5" s="26" t="s">
        <v>37</v>
      </c>
      <c r="E5" s="26" t="s">
        <v>38</v>
      </c>
      <c r="F5" s="26" t="s">
        <v>39</v>
      </c>
      <c r="G5" s="27" t="s">
        <v>24</v>
      </c>
      <c r="IW5" s="72" t="s">
        <v>26</v>
      </c>
      <c r="IX5" s="73">
        <f>SUM(IX6:IX9)</f>
        <v>5049130769.0100002</v>
      </c>
    </row>
    <row r="6" spans="2:258" x14ac:dyDescent="0.25">
      <c r="B6" s="22">
        <v>1</v>
      </c>
      <c r="C6" s="28" t="s">
        <v>2</v>
      </c>
      <c r="D6" s="29">
        <f>SUM(D7:D10)</f>
        <v>790508000</v>
      </c>
      <c r="E6" s="29">
        <f>SUM(E7:E10)</f>
        <v>890627600</v>
      </c>
      <c r="F6" s="29">
        <f>SUM(F7:F10)</f>
        <v>902629331.79000008</v>
      </c>
      <c r="G6" s="23">
        <f>F6/E6*100</f>
        <v>101.34755893372269</v>
      </c>
      <c r="IW6" s="65" t="s">
        <v>27</v>
      </c>
      <c r="IX6" s="76">
        <v>457609031.10000002</v>
      </c>
    </row>
    <row r="7" spans="2:258" x14ac:dyDescent="0.25">
      <c r="B7" s="30">
        <v>2</v>
      </c>
      <c r="C7" s="31" t="s">
        <v>3</v>
      </c>
      <c r="D7" s="32">
        <v>620572000</v>
      </c>
      <c r="E7" s="32">
        <v>633767000</v>
      </c>
      <c r="F7" s="32">
        <v>673515918.44000006</v>
      </c>
      <c r="G7" s="33">
        <f t="shared" ref="G7:G13" si="0">F7/E7*100</f>
        <v>106.27185044977099</v>
      </c>
      <c r="IW7" s="66" t="s">
        <v>28</v>
      </c>
      <c r="IX7" s="77">
        <v>4217328442.5100002</v>
      </c>
    </row>
    <row r="8" spans="2:258" x14ac:dyDescent="0.25">
      <c r="B8" s="30">
        <v>3</v>
      </c>
      <c r="C8" s="31" t="s">
        <v>4</v>
      </c>
      <c r="D8" s="32">
        <v>122441000</v>
      </c>
      <c r="E8" s="32">
        <v>121553000</v>
      </c>
      <c r="F8" s="32">
        <v>93189865.579999998</v>
      </c>
      <c r="G8" s="33">
        <f t="shared" si="0"/>
        <v>76.666035046440655</v>
      </c>
      <c r="IW8" s="66" t="s">
        <v>29</v>
      </c>
      <c r="IX8" s="77">
        <v>360998935.39999998</v>
      </c>
    </row>
    <row r="9" spans="2:258" x14ac:dyDescent="0.25">
      <c r="B9" s="30">
        <v>4</v>
      </c>
      <c r="C9" s="31" t="s">
        <v>5</v>
      </c>
      <c r="D9" s="32">
        <v>6000000</v>
      </c>
      <c r="E9" s="32">
        <v>26776000</v>
      </c>
      <c r="F9" s="32">
        <v>26583660.300000001</v>
      </c>
      <c r="G9" s="33">
        <f t="shared" si="0"/>
        <v>99.281671272781608</v>
      </c>
      <c r="IW9" s="66" t="s">
        <v>30</v>
      </c>
      <c r="IX9" s="77">
        <v>13194360</v>
      </c>
    </row>
    <row r="10" spans="2:258" ht="13.8" thickBot="1" x14ac:dyDescent="0.3">
      <c r="B10" s="36">
        <v>5</v>
      </c>
      <c r="C10" s="37" t="s">
        <v>6</v>
      </c>
      <c r="D10" s="38">
        <v>41495000</v>
      </c>
      <c r="E10" s="86">
        <v>108531600</v>
      </c>
      <c r="F10" s="86">
        <v>109339887.47</v>
      </c>
      <c r="G10" s="39">
        <f t="shared" si="0"/>
        <v>100.74474850642578</v>
      </c>
      <c r="IW10" s="84" t="s">
        <v>36</v>
      </c>
      <c r="IX10" s="78">
        <f>SUM(IX12:IX15)</f>
        <v>5110112519.8200006</v>
      </c>
    </row>
    <row r="11" spans="2:258" x14ac:dyDescent="0.25">
      <c r="B11" s="24">
        <v>6</v>
      </c>
      <c r="C11" s="34" t="s">
        <v>7</v>
      </c>
      <c r="D11" s="35">
        <f>SUM(D12:D13)</f>
        <v>971564000</v>
      </c>
      <c r="E11" s="35">
        <f>SUM(E12:E13)</f>
        <v>1124081600</v>
      </c>
      <c r="F11" s="35">
        <f>SUM(F12:F13)</f>
        <v>834332466.36000001</v>
      </c>
      <c r="G11" s="25">
        <f t="shared" si="0"/>
        <v>74.223478647813465</v>
      </c>
      <c r="IW11" s="85"/>
      <c r="IX11" s="79"/>
    </row>
    <row r="12" spans="2:258" x14ac:dyDescent="0.25">
      <c r="B12" s="30">
        <v>7</v>
      </c>
      <c r="C12" s="31" t="s">
        <v>8</v>
      </c>
      <c r="D12" s="32">
        <v>784508000</v>
      </c>
      <c r="E12" s="32">
        <v>907408600</v>
      </c>
      <c r="F12" s="87">
        <v>725316990.97000003</v>
      </c>
      <c r="G12" s="33">
        <f t="shared" si="0"/>
        <v>79.932787827887026</v>
      </c>
      <c r="IW12" s="67" t="s">
        <v>35</v>
      </c>
      <c r="IX12" s="77">
        <v>146300752.69999999</v>
      </c>
    </row>
    <row r="13" spans="2:258" ht="13.8" thickBot="1" x14ac:dyDescent="0.3">
      <c r="B13" s="40">
        <v>8</v>
      </c>
      <c r="C13" s="41" t="s">
        <v>9</v>
      </c>
      <c r="D13" s="42">
        <v>187056000</v>
      </c>
      <c r="E13" s="42">
        <v>216673000</v>
      </c>
      <c r="F13" s="42">
        <v>109015475.39</v>
      </c>
      <c r="G13" s="43">
        <f t="shared" si="0"/>
        <v>50.313364097049472</v>
      </c>
      <c r="IW13" s="66" t="s">
        <v>31</v>
      </c>
      <c r="IX13" s="77">
        <v>4228582069.6799998</v>
      </c>
    </row>
    <row r="14" spans="2:258" ht="13.8" thickBot="1" x14ac:dyDescent="0.3">
      <c r="B14" s="44">
        <v>9</v>
      </c>
      <c r="C14" s="45" t="s">
        <v>10</v>
      </c>
      <c r="D14" s="46">
        <f>(D6-D11)</f>
        <v>-181056000</v>
      </c>
      <c r="E14" s="46">
        <f>(E6-E11)</f>
        <v>-233454000</v>
      </c>
      <c r="F14" s="47">
        <f>(F6-F11)</f>
        <v>68296865.430000067</v>
      </c>
      <c r="G14" s="18"/>
      <c r="IW14" s="66" t="s">
        <v>32</v>
      </c>
      <c r="IX14" s="77">
        <v>89846397.299999997</v>
      </c>
    </row>
    <row r="15" spans="2:258" ht="13.8" thickBot="1" x14ac:dyDescent="0.3">
      <c r="B15" s="1"/>
      <c r="C15" s="2"/>
      <c r="D15" s="1"/>
      <c r="E15" s="1"/>
      <c r="F15" s="1"/>
      <c r="G15" s="1"/>
      <c r="IW15" s="68" t="s">
        <v>34</v>
      </c>
      <c r="IX15" s="89">
        <v>645383300.13999999</v>
      </c>
    </row>
    <row r="16" spans="2:258" ht="13.8" thickBot="1" x14ac:dyDescent="0.3">
      <c r="B16" s="1"/>
      <c r="C16" s="2"/>
      <c r="D16" s="1"/>
      <c r="E16" s="1"/>
      <c r="F16" s="1"/>
      <c r="G16" s="1"/>
      <c r="IW16" s="69" t="s">
        <v>33</v>
      </c>
      <c r="IX16" s="64">
        <v>63947757.68</v>
      </c>
    </row>
    <row r="17" spans="2:258" ht="40.200000000000003" thickBot="1" x14ac:dyDescent="0.3">
      <c r="B17" s="82" t="s">
        <v>11</v>
      </c>
      <c r="C17" s="83"/>
      <c r="D17" s="26" t="s">
        <v>37</v>
      </c>
      <c r="E17" s="26" t="s">
        <v>38</v>
      </c>
      <c r="F17" s="26" t="s">
        <v>39</v>
      </c>
      <c r="G17" s="14" t="s">
        <v>24</v>
      </c>
      <c r="IW17" s="74" t="s">
        <v>43</v>
      </c>
      <c r="IX17" s="75">
        <f>IX10-IX5</f>
        <v>60981750.81000042</v>
      </c>
    </row>
    <row r="18" spans="2:258" ht="6.75" customHeight="1" thickBot="1" x14ac:dyDescent="0.3">
      <c r="B18" s="1"/>
      <c r="C18" s="2"/>
      <c r="D18" s="1"/>
      <c r="E18" s="1"/>
      <c r="F18" s="1"/>
      <c r="G18" s="1"/>
    </row>
    <row r="19" spans="2:258" ht="13.8" thickBot="1" x14ac:dyDescent="0.3">
      <c r="B19" s="9"/>
      <c r="C19" s="48" t="s">
        <v>12</v>
      </c>
      <c r="D19" s="5">
        <f>SUM(D20:D22)</f>
        <v>784508000</v>
      </c>
      <c r="E19" s="49">
        <f>SUM(E20:E22)</f>
        <v>842633600</v>
      </c>
      <c r="F19" s="5">
        <f>SUM(F20:F22)</f>
        <v>854857214.69000006</v>
      </c>
      <c r="G19" s="7">
        <f>F19/E19*100</f>
        <v>101.4506441103227</v>
      </c>
      <c r="L19" s="6"/>
      <c r="IW19" s="11"/>
    </row>
    <row r="20" spans="2:258" x14ac:dyDescent="0.25">
      <c r="B20" s="3"/>
      <c r="C20" s="52" t="s">
        <v>13</v>
      </c>
      <c r="D20" s="53">
        <v>620572000</v>
      </c>
      <c r="E20" s="53">
        <v>633767000</v>
      </c>
      <c r="F20" s="53">
        <v>673515918.44000006</v>
      </c>
      <c r="G20" s="54">
        <f>F20/E20*100</f>
        <v>106.27185044977099</v>
      </c>
      <c r="IW20" s="11"/>
    </row>
    <row r="21" spans="2:258" x14ac:dyDescent="0.25">
      <c r="B21" s="4"/>
      <c r="C21" s="55" t="s">
        <v>14</v>
      </c>
      <c r="D21" s="32">
        <v>122441000</v>
      </c>
      <c r="E21" s="32">
        <v>121553000</v>
      </c>
      <c r="F21" s="32">
        <v>93189865.579999998</v>
      </c>
      <c r="G21" s="33">
        <f>F21/E21*100</f>
        <v>76.666035046440655</v>
      </c>
      <c r="N21" s="11"/>
      <c r="O21" s="11"/>
      <c r="IW21" s="11"/>
    </row>
    <row r="22" spans="2:258" x14ac:dyDescent="0.25">
      <c r="B22" s="4"/>
      <c r="C22" s="55" t="s">
        <v>15</v>
      </c>
      <c r="D22" s="32">
        <v>41495000</v>
      </c>
      <c r="E22" s="87">
        <v>87313600</v>
      </c>
      <c r="F22" s="87">
        <v>88151430.670000002</v>
      </c>
      <c r="G22" s="33">
        <f>F22/E22*100</f>
        <v>100.95956491314068</v>
      </c>
      <c r="M22" s="11"/>
      <c r="N22" s="11"/>
      <c r="O22" s="11"/>
    </row>
    <row r="23" spans="2:258" ht="13.8" thickBot="1" x14ac:dyDescent="0.3">
      <c r="B23" s="10"/>
      <c r="C23" s="56" t="s">
        <v>16</v>
      </c>
      <c r="D23" s="57">
        <v>784508000</v>
      </c>
      <c r="E23" s="88">
        <v>907408600</v>
      </c>
      <c r="F23" s="88">
        <v>725316990.97000003</v>
      </c>
      <c r="G23" s="58">
        <f>F23/E23*100</f>
        <v>79.932787827887026</v>
      </c>
      <c r="M23" s="11"/>
      <c r="N23" s="11"/>
      <c r="O23" s="11"/>
    </row>
    <row r="24" spans="2:258" ht="13.8" thickBot="1" x14ac:dyDescent="0.3">
      <c r="B24" s="50"/>
      <c r="C24" s="51" t="s">
        <v>17</v>
      </c>
      <c r="D24" s="19">
        <f>SUM(D19-D23)</f>
        <v>0</v>
      </c>
      <c r="E24" s="19">
        <f>SUM(E19-E23)</f>
        <v>-64775000</v>
      </c>
      <c r="F24" s="21">
        <f>F19-F23</f>
        <v>129540223.72000003</v>
      </c>
      <c r="G24" s="20" t="s">
        <v>23</v>
      </c>
      <c r="M24" s="11"/>
      <c r="N24" s="11"/>
    </row>
    <row r="25" spans="2:258" ht="13.8" thickBot="1" x14ac:dyDescent="0.3">
      <c r="B25" s="1"/>
      <c r="C25" s="2"/>
      <c r="D25" s="1"/>
      <c r="E25" s="1"/>
      <c r="F25" s="1"/>
      <c r="G25" s="1"/>
    </row>
    <row r="26" spans="2:258" ht="40.200000000000003" thickBot="1" x14ac:dyDescent="0.3">
      <c r="B26" s="82" t="s">
        <v>18</v>
      </c>
      <c r="C26" s="83"/>
      <c r="D26" s="26" t="s">
        <v>37</v>
      </c>
      <c r="E26" s="26" t="s">
        <v>38</v>
      </c>
      <c r="F26" s="26" t="s">
        <v>39</v>
      </c>
      <c r="G26" s="14" t="s">
        <v>24</v>
      </c>
    </row>
    <row r="27" spans="2:258" ht="5.25" customHeight="1" thickBot="1" x14ac:dyDescent="0.3">
      <c r="B27" s="1"/>
      <c r="C27" s="2"/>
      <c r="D27" s="1"/>
      <c r="E27" s="1"/>
      <c r="F27" s="1"/>
      <c r="G27" s="1"/>
    </row>
    <row r="28" spans="2:258" x14ac:dyDescent="0.25">
      <c r="B28" s="59"/>
      <c r="C28" s="60" t="s">
        <v>19</v>
      </c>
      <c r="D28" s="61">
        <f>SUM(D29:D30)</f>
        <v>6000000</v>
      </c>
      <c r="E28" s="61">
        <f t="shared" ref="E28:F28" si="1">SUM(E29:E30)</f>
        <v>47994000</v>
      </c>
      <c r="F28" s="61">
        <f t="shared" si="1"/>
        <v>47772117.100000001</v>
      </c>
      <c r="G28" s="62">
        <f>F28/E28*100</f>
        <v>99.537686169104475</v>
      </c>
    </row>
    <row r="29" spans="2:258" x14ac:dyDescent="0.25">
      <c r="B29" s="4"/>
      <c r="C29" s="55" t="s">
        <v>20</v>
      </c>
      <c r="D29" s="32">
        <v>6000000</v>
      </c>
      <c r="E29" s="32">
        <v>26776000</v>
      </c>
      <c r="F29" s="32">
        <v>26583660.300000001</v>
      </c>
      <c r="G29" s="33">
        <f>F29/E29*100</f>
        <v>99.281671272781608</v>
      </c>
    </row>
    <row r="30" spans="2:258" x14ac:dyDescent="0.25">
      <c r="B30" s="4"/>
      <c r="C30" s="55" t="s">
        <v>21</v>
      </c>
      <c r="D30" s="32">
        <v>0</v>
      </c>
      <c r="E30" s="87">
        <v>21218000</v>
      </c>
      <c r="F30" s="87">
        <v>21188456.800000001</v>
      </c>
      <c r="G30" s="33">
        <f>F30/E30*100</f>
        <v>99.860763502686396</v>
      </c>
    </row>
    <row r="31" spans="2:258" ht="13.8" thickBot="1" x14ac:dyDescent="0.3">
      <c r="B31" s="10"/>
      <c r="C31" s="56" t="s">
        <v>22</v>
      </c>
      <c r="D31" s="57">
        <v>187056000</v>
      </c>
      <c r="E31" s="57">
        <v>216673000</v>
      </c>
      <c r="F31" s="57">
        <v>109015475.39</v>
      </c>
      <c r="G31" s="58">
        <f>F31/E31*100</f>
        <v>50.313364097049472</v>
      </c>
    </row>
    <row r="32" spans="2:258" ht="13.8" thickBot="1" x14ac:dyDescent="0.3">
      <c r="B32" s="50"/>
      <c r="C32" s="51" t="s">
        <v>25</v>
      </c>
      <c r="D32" s="19">
        <f>D28-D31</f>
        <v>-181056000</v>
      </c>
      <c r="E32" s="19">
        <f>E28-E31</f>
        <v>-168679000</v>
      </c>
      <c r="F32" s="71">
        <f>F28-F31</f>
        <v>-61243358.289999999</v>
      </c>
      <c r="G32" s="20" t="s">
        <v>23</v>
      </c>
    </row>
    <row r="33" spans="2:7" ht="13.8" thickBot="1" x14ac:dyDescent="0.3">
      <c r="B33" s="1"/>
      <c r="C33" s="2"/>
      <c r="D33" s="1"/>
      <c r="E33" s="8"/>
      <c r="F33" s="8"/>
      <c r="G33" s="8"/>
    </row>
    <row r="34" spans="2:7" ht="13.8" thickBot="1" x14ac:dyDescent="0.3">
      <c r="B34" s="15"/>
      <c r="C34" s="16" t="s">
        <v>10</v>
      </c>
      <c r="D34" s="17"/>
      <c r="E34" s="17"/>
      <c r="F34" s="70">
        <f>SUM(F24+F32)</f>
        <v>68296865.430000037</v>
      </c>
      <c r="G34" s="18"/>
    </row>
    <row r="35" spans="2:7" x14ac:dyDescent="0.25"/>
    <row r="36" spans="2:7" hidden="1" x14ac:dyDescent="0.25"/>
  </sheetData>
  <mergeCells count="6">
    <mergeCell ref="IX10:IX11"/>
    <mergeCell ref="B1:G1"/>
    <mergeCell ref="B3:G3"/>
    <mergeCell ref="B17:C17"/>
    <mergeCell ref="B26:C26"/>
    <mergeCell ref="IW10:IW11"/>
  </mergeCells>
  <phoneticPr fontId="3" type="noConversion"/>
  <pageMargins left="0.78740157499999996" right="0.78740157499999996" top="0.984251969" bottom="0.984251969" header="0.4921259845" footer="0.4921259845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HV 2016</vt:lpstr>
    </vt:vector>
  </TitlesOfParts>
  <Company>město Chomutov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Romana Matějková</dc:creator>
  <cp:lastModifiedBy>Ing. Romana Matějková</cp:lastModifiedBy>
  <cp:lastPrinted>2016-03-08T05:57:26Z</cp:lastPrinted>
  <dcterms:created xsi:type="dcterms:W3CDTF">2004-02-19T12:31:37Z</dcterms:created>
  <dcterms:modified xsi:type="dcterms:W3CDTF">2017-05-10T09:19:10Z</dcterms:modified>
</cp:coreProperties>
</file>