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256" windowHeight="12432"/>
  </bookViews>
  <sheets>
    <sheet name="List1" sheetId="2" r:id="rId1"/>
  </sheets>
  <calcPr calcId="145621"/>
</workbook>
</file>

<file path=xl/calcChain.xml><?xml version="1.0" encoding="utf-8"?>
<calcChain xmlns="http://schemas.openxmlformats.org/spreadsheetml/2006/main">
  <c r="C178" i="2" l="1"/>
  <c r="D176" i="2"/>
  <c r="E176" i="2"/>
  <c r="G176" i="2"/>
  <c r="C176" i="2"/>
  <c r="F77" i="2"/>
  <c r="F78" i="2"/>
  <c r="F79" i="2"/>
  <c r="F81" i="2"/>
  <c r="F83" i="2"/>
  <c r="F85" i="2"/>
  <c r="F86" i="2"/>
  <c r="F87" i="2"/>
  <c r="F89" i="2"/>
  <c r="F90" i="2"/>
  <c r="F91" i="2"/>
  <c r="F93" i="2"/>
  <c r="F94" i="2"/>
  <c r="F95" i="2"/>
  <c r="F96" i="2"/>
  <c r="F100" i="2"/>
  <c r="F101" i="2"/>
  <c r="F102" i="2"/>
  <c r="F105" i="2"/>
  <c r="F107" i="2"/>
  <c r="F108" i="2"/>
  <c r="F109" i="2"/>
  <c r="F111" i="2"/>
  <c r="F112" i="2"/>
  <c r="F114" i="2"/>
  <c r="F115" i="2"/>
  <c r="F116" i="2"/>
  <c r="F118" i="2"/>
  <c r="F119" i="2"/>
  <c r="F120" i="2"/>
  <c r="F122" i="2"/>
  <c r="F123" i="2"/>
  <c r="F125" i="2"/>
  <c r="F126" i="2"/>
  <c r="F127" i="2"/>
  <c r="F128" i="2"/>
  <c r="F130" i="2"/>
  <c r="F131" i="2"/>
  <c r="F132" i="2"/>
  <c r="F133" i="2"/>
  <c r="F134" i="2"/>
  <c r="F135" i="2"/>
  <c r="F136" i="2"/>
  <c r="F137" i="2"/>
  <c r="F139" i="2"/>
  <c r="F141" i="2"/>
  <c r="F142" i="2"/>
  <c r="F143" i="2"/>
  <c r="F145" i="2"/>
  <c r="F146" i="2"/>
  <c r="F147" i="2"/>
  <c r="F148" i="2"/>
  <c r="F149" i="2"/>
  <c r="F150" i="2"/>
  <c r="F151" i="2"/>
  <c r="F153" i="2"/>
  <c r="F155" i="2"/>
  <c r="F157" i="2"/>
  <c r="F159" i="2"/>
  <c r="F160" i="2"/>
  <c r="F161" i="2"/>
  <c r="F163" i="2"/>
  <c r="F165" i="2"/>
  <c r="F166" i="2"/>
  <c r="F168" i="2"/>
  <c r="F169" i="2"/>
  <c r="F76" i="2"/>
  <c r="D170" i="2"/>
  <c r="E170" i="2"/>
  <c r="G170" i="2"/>
  <c r="C170" i="2"/>
  <c r="D167" i="2"/>
  <c r="F167" i="2" s="1"/>
  <c r="E167" i="2"/>
  <c r="G167" i="2"/>
  <c r="C167" i="2"/>
  <c r="D164" i="2"/>
  <c r="E164" i="2"/>
  <c r="G164" i="2"/>
  <c r="C164" i="2"/>
  <c r="D162" i="2"/>
  <c r="E162" i="2"/>
  <c r="G162" i="2"/>
  <c r="C162" i="2"/>
  <c r="D158" i="2"/>
  <c r="E158" i="2"/>
  <c r="G158" i="2"/>
  <c r="C158" i="2"/>
  <c r="D156" i="2"/>
  <c r="E156" i="2"/>
  <c r="G156" i="2"/>
  <c r="C156" i="2"/>
  <c r="D154" i="2"/>
  <c r="E154" i="2"/>
  <c r="G154" i="2"/>
  <c r="C154" i="2"/>
  <c r="D152" i="2"/>
  <c r="E152" i="2"/>
  <c r="G152" i="2"/>
  <c r="C152" i="2"/>
  <c r="D144" i="2"/>
  <c r="E144" i="2"/>
  <c r="G144" i="2"/>
  <c r="C144" i="2"/>
  <c r="D140" i="2"/>
  <c r="E140" i="2"/>
  <c r="G140" i="2"/>
  <c r="C140" i="2"/>
  <c r="D138" i="2"/>
  <c r="E138" i="2"/>
  <c r="G138" i="2"/>
  <c r="C138" i="2"/>
  <c r="D129" i="2"/>
  <c r="E129" i="2"/>
  <c r="G129" i="2"/>
  <c r="C129" i="2"/>
  <c r="D121" i="2"/>
  <c r="E121" i="2"/>
  <c r="G121" i="2"/>
  <c r="C121" i="2"/>
  <c r="D117" i="2"/>
  <c r="E117" i="2"/>
  <c r="G117" i="2"/>
  <c r="C117" i="2"/>
  <c r="D113" i="2"/>
  <c r="E113" i="2"/>
  <c r="G113" i="2"/>
  <c r="C113" i="2"/>
  <c r="D103" i="2"/>
  <c r="E103" i="2"/>
  <c r="F103" i="2" s="1"/>
  <c r="G103" i="2"/>
  <c r="C103" i="2"/>
  <c r="D98" i="2"/>
  <c r="E98" i="2"/>
  <c r="F98" i="2" s="1"/>
  <c r="G98" i="2"/>
  <c r="C98" i="2"/>
  <c r="D92" i="2"/>
  <c r="E92" i="2"/>
  <c r="G92" i="2"/>
  <c r="C92" i="2"/>
  <c r="D88" i="2"/>
  <c r="E88" i="2"/>
  <c r="G88" i="2"/>
  <c r="C88" i="2"/>
  <c r="D84" i="2"/>
  <c r="E84" i="2"/>
  <c r="G84" i="2"/>
  <c r="C84" i="2"/>
  <c r="D82" i="2"/>
  <c r="E82" i="2"/>
  <c r="G82" i="2"/>
  <c r="C82" i="2"/>
  <c r="F82" i="2" l="1"/>
  <c r="F84" i="2"/>
  <c r="F88" i="2"/>
  <c r="F92" i="2"/>
  <c r="F113" i="2"/>
  <c r="F117" i="2"/>
  <c r="F121" i="2"/>
  <c r="F129" i="2"/>
  <c r="F138" i="2"/>
  <c r="F140" i="2"/>
  <c r="F144" i="2"/>
  <c r="F152" i="2"/>
  <c r="F154" i="2"/>
  <c r="F156" i="2"/>
  <c r="F158" i="2"/>
  <c r="F162" i="2"/>
  <c r="F164" i="2"/>
  <c r="F170" i="2"/>
  <c r="F176" i="2"/>
  <c r="G171" i="2"/>
  <c r="G178" i="2" s="1"/>
  <c r="D171" i="2"/>
  <c r="D178" i="2" s="1"/>
  <c r="C171" i="2"/>
  <c r="E171" i="2"/>
  <c r="F47" i="2"/>
  <c r="F7" i="2"/>
  <c r="F8" i="2"/>
  <c r="F9" i="2"/>
  <c r="F11" i="2"/>
  <c r="F12" i="2"/>
  <c r="F14" i="2"/>
  <c r="F15" i="2"/>
  <c r="F16" i="2"/>
  <c r="F18" i="2"/>
  <c r="F20" i="2"/>
  <c r="F21" i="2"/>
  <c r="F22" i="2"/>
  <c r="F24" i="2"/>
  <c r="F25" i="2"/>
  <c r="F27" i="2"/>
  <c r="F29" i="2"/>
  <c r="F30" i="2"/>
  <c r="F34" i="2"/>
  <c r="F38" i="2"/>
  <c r="F40" i="2"/>
  <c r="F41" i="2"/>
  <c r="F42" i="2"/>
  <c r="F44" i="2"/>
  <c r="F49" i="2"/>
  <c r="F57" i="2"/>
  <c r="F60" i="2"/>
  <c r="F64" i="2"/>
  <c r="F66" i="2"/>
  <c r="F69" i="2"/>
  <c r="F70" i="2"/>
  <c r="C72" i="2"/>
  <c r="D71" i="2"/>
  <c r="E71" i="2"/>
  <c r="G71" i="2"/>
  <c r="C71" i="2"/>
  <c r="D65" i="2"/>
  <c r="E65" i="2"/>
  <c r="G65" i="2"/>
  <c r="C65" i="2"/>
  <c r="D68" i="2"/>
  <c r="E68" i="2"/>
  <c r="G68" i="2"/>
  <c r="C68" i="2"/>
  <c r="D63" i="2"/>
  <c r="E63" i="2"/>
  <c r="G63" i="2"/>
  <c r="C63" i="2"/>
  <c r="D61" i="2"/>
  <c r="E61" i="2"/>
  <c r="G61" i="2"/>
  <c r="C61" i="2"/>
  <c r="D59" i="2"/>
  <c r="E59" i="2"/>
  <c r="G59" i="2"/>
  <c r="C59" i="2"/>
  <c r="D55" i="2"/>
  <c r="E55" i="2"/>
  <c r="G55" i="2"/>
  <c r="C55" i="2"/>
  <c r="D52" i="2"/>
  <c r="E52" i="2"/>
  <c r="G52" i="2"/>
  <c r="C52" i="2"/>
  <c r="D50" i="2"/>
  <c r="E50" i="2"/>
  <c r="G50" i="2"/>
  <c r="C50" i="2"/>
  <c r="D43" i="2"/>
  <c r="E43" i="2"/>
  <c r="G43" i="2"/>
  <c r="C43" i="2"/>
  <c r="D39" i="2"/>
  <c r="E39" i="2"/>
  <c r="G39" i="2"/>
  <c r="C39" i="2"/>
  <c r="D37" i="2"/>
  <c r="E37" i="2"/>
  <c r="G37" i="2"/>
  <c r="C37" i="2"/>
  <c r="D33" i="2"/>
  <c r="E33" i="2"/>
  <c r="G33" i="2"/>
  <c r="C33" i="2"/>
  <c r="D26" i="2"/>
  <c r="E26" i="2"/>
  <c r="G26" i="2"/>
  <c r="C26" i="2"/>
  <c r="D23" i="2"/>
  <c r="E23" i="2"/>
  <c r="G23" i="2"/>
  <c r="C23" i="2"/>
  <c r="D17" i="2"/>
  <c r="E17" i="2"/>
  <c r="G17" i="2"/>
  <c r="C17" i="2"/>
  <c r="D13" i="2"/>
  <c r="E13" i="2"/>
  <c r="G13" i="2"/>
  <c r="C13" i="2"/>
  <c r="D10" i="2"/>
  <c r="E10" i="2"/>
  <c r="G10" i="2"/>
  <c r="C10" i="2"/>
  <c r="H7" i="2"/>
  <c r="G7" i="2"/>
  <c r="E7" i="2"/>
  <c r="D7" i="2"/>
  <c r="C7" i="2"/>
  <c r="F175" i="2"/>
  <c r="H8" i="2"/>
  <c r="H9" i="2"/>
  <c r="H11" i="2"/>
  <c r="H12" i="2"/>
  <c r="H14" i="2"/>
  <c r="H15" i="2"/>
  <c r="H16" i="2"/>
  <c r="H18" i="2"/>
  <c r="H20" i="2"/>
  <c r="H21" i="2"/>
  <c r="H22" i="2"/>
  <c r="H24" i="2"/>
  <c r="H25" i="2"/>
  <c r="H27" i="2"/>
  <c r="H28" i="2"/>
  <c r="H29" i="2"/>
  <c r="H30" i="2"/>
  <c r="H31" i="2"/>
  <c r="H32" i="2"/>
  <c r="H34" i="2"/>
  <c r="H35" i="2"/>
  <c r="H36" i="2"/>
  <c r="H38" i="2"/>
  <c r="H39" i="2" s="1"/>
  <c r="H40" i="2"/>
  <c r="H41" i="2"/>
  <c r="H42" i="2"/>
  <c r="H44" i="2"/>
  <c r="H45" i="2"/>
  <c r="H46" i="2"/>
  <c r="H47" i="2"/>
  <c r="H48" i="2"/>
  <c r="H49" i="2"/>
  <c r="H51" i="2"/>
  <c r="H52" i="2" s="1"/>
  <c r="H53" i="2"/>
  <c r="H54" i="2"/>
  <c r="H56" i="2"/>
  <c r="H57" i="2"/>
  <c r="H58" i="2"/>
  <c r="H60" i="2"/>
  <c r="H61" i="2" s="1"/>
  <c r="H62" i="2"/>
  <c r="H63" i="2" s="1"/>
  <c r="H64" i="2"/>
  <c r="H65" i="2" s="1"/>
  <c r="H66" i="2"/>
  <c r="H67" i="2"/>
  <c r="H69" i="2"/>
  <c r="H70" i="2"/>
  <c r="H76" i="2"/>
  <c r="H77" i="2"/>
  <c r="H78" i="2"/>
  <c r="H79" i="2"/>
  <c r="H80" i="2"/>
  <c r="H81" i="2"/>
  <c r="H83" i="2"/>
  <c r="H84" i="2" s="1"/>
  <c r="H85" i="2"/>
  <c r="H86" i="2"/>
  <c r="H87" i="2"/>
  <c r="H89" i="2"/>
  <c r="H90" i="2"/>
  <c r="H91" i="2"/>
  <c r="H93" i="2"/>
  <c r="H94" i="2"/>
  <c r="H95" i="2"/>
  <c r="H96" i="2"/>
  <c r="H97" i="2"/>
  <c r="H99" i="2"/>
  <c r="H100" i="2"/>
  <c r="H101" i="2"/>
  <c r="H102" i="2"/>
  <c r="H104" i="2"/>
  <c r="H105" i="2"/>
  <c r="H106" i="2"/>
  <c r="H107" i="2"/>
  <c r="H108" i="2"/>
  <c r="H109" i="2"/>
  <c r="H110" i="2"/>
  <c r="H111" i="2"/>
  <c r="H112" i="2"/>
  <c r="H114" i="2"/>
  <c r="H115" i="2"/>
  <c r="H116" i="2"/>
  <c r="H118" i="2"/>
  <c r="H119" i="2"/>
  <c r="H120" i="2"/>
  <c r="H122" i="2"/>
  <c r="H123" i="2"/>
  <c r="H124" i="2"/>
  <c r="H125" i="2"/>
  <c r="H126" i="2"/>
  <c r="H127" i="2"/>
  <c r="H128" i="2"/>
  <c r="H130" i="2"/>
  <c r="H131" i="2"/>
  <c r="H132" i="2"/>
  <c r="H133" i="2"/>
  <c r="H134" i="2"/>
  <c r="H135" i="2"/>
  <c r="H136" i="2"/>
  <c r="H137" i="2"/>
  <c r="H139" i="2"/>
  <c r="H140" i="2" s="1"/>
  <c r="H141" i="2"/>
  <c r="H142" i="2"/>
  <c r="H143" i="2"/>
  <c r="H145" i="2"/>
  <c r="H146" i="2"/>
  <c r="H147" i="2"/>
  <c r="H148" i="2"/>
  <c r="H149" i="2"/>
  <c r="H150" i="2"/>
  <c r="H151" i="2"/>
  <c r="H153" i="2"/>
  <c r="H154" i="2" s="1"/>
  <c r="H155" i="2"/>
  <c r="H156" i="2" s="1"/>
  <c r="H157" i="2"/>
  <c r="H158" i="2" s="1"/>
  <c r="H159" i="2"/>
  <c r="H160" i="2"/>
  <c r="H161" i="2"/>
  <c r="H163" i="2"/>
  <c r="H164" i="2" s="1"/>
  <c r="H165" i="2"/>
  <c r="H166" i="2"/>
  <c r="H168" i="2"/>
  <c r="H169" i="2"/>
  <c r="H175" i="2"/>
  <c r="H176" i="2" s="1"/>
  <c r="H6" i="2"/>
  <c r="F6" i="2"/>
  <c r="E178" i="2" l="1"/>
  <c r="F171" i="2"/>
  <c r="H162" i="2"/>
  <c r="H121" i="2"/>
  <c r="H103" i="2"/>
  <c r="H167" i="2"/>
  <c r="H92" i="2"/>
  <c r="H113" i="2"/>
  <c r="H144" i="2"/>
  <c r="H129" i="2"/>
  <c r="H98" i="2"/>
  <c r="H170" i="2"/>
  <c r="H152" i="2"/>
  <c r="H138" i="2"/>
  <c r="H82" i="2"/>
  <c r="H117" i="2"/>
  <c r="H88" i="2"/>
  <c r="F37" i="2"/>
  <c r="F59" i="2"/>
  <c r="F61" i="2"/>
  <c r="F68" i="2"/>
  <c r="F65" i="2"/>
  <c r="H26" i="2"/>
  <c r="F13" i="2"/>
  <c r="F17" i="2"/>
  <c r="G72" i="2"/>
  <c r="F26" i="2"/>
  <c r="F33" i="2"/>
  <c r="F39" i="2"/>
  <c r="F43" i="2"/>
  <c r="F50" i="2"/>
  <c r="E72" i="2"/>
  <c r="H59" i="2"/>
  <c r="H43" i="2"/>
  <c r="H37" i="2"/>
  <c r="F10" i="2"/>
  <c r="F23" i="2"/>
  <c r="D72" i="2"/>
  <c r="H68" i="2"/>
  <c r="H55" i="2"/>
  <c r="H33" i="2"/>
  <c r="F71" i="2"/>
  <c r="H50" i="2"/>
  <c r="H71" i="2"/>
  <c r="H23" i="2"/>
  <c r="H17" i="2"/>
  <c r="H13" i="2"/>
  <c r="H10" i="2"/>
  <c r="H171" i="2" l="1"/>
  <c r="H72" i="2"/>
  <c r="F72" i="2"/>
  <c r="F178" i="2" s="1"/>
  <c r="H178" i="2" l="1"/>
</calcChain>
</file>

<file path=xl/sharedStrings.xml><?xml version="1.0" encoding="utf-8"?>
<sst xmlns="http://schemas.openxmlformats.org/spreadsheetml/2006/main" count="236" uniqueCount="163">
  <si>
    <t>Par</t>
  </si>
  <si>
    <t>Ozdravování hosp. zvířat, polních a spec. plodin a zvl. veterin. péče</t>
  </si>
  <si>
    <t>1031</t>
  </si>
  <si>
    <t>Pěstební činnost</t>
  </si>
  <si>
    <t>Správa v lesním hospodářství</t>
  </si>
  <si>
    <t>1037</t>
  </si>
  <si>
    <t>Celospolečenské funkce lesů</t>
  </si>
  <si>
    <t>Ostatní záležitosti lesního hospodářství</t>
  </si>
  <si>
    <t>Ostatní správa v zemědělství</t>
  </si>
  <si>
    <t>2119</t>
  </si>
  <si>
    <t>Ostatní záležitosti těžebního průmyslu a energetiky</t>
  </si>
  <si>
    <t>2169</t>
  </si>
  <si>
    <t>Ostatní správa v průmyslu, stavebnictví, obchodu a službách</t>
  </si>
  <si>
    <t>Záležitosti průmyslu, stavebnictví, obchodu a služeb jinde nezařazené</t>
  </si>
  <si>
    <t>2212</t>
  </si>
  <si>
    <t>Silnice</t>
  </si>
  <si>
    <t>2219</t>
  </si>
  <si>
    <t>Ostatní záležitosti pozemních komunikací</t>
  </si>
  <si>
    <t>2221</t>
  </si>
  <si>
    <t>Provoz veřejné silniční dopravy</t>
  </si>
  <si>
    <t>Prevence znečisťování vody</t>
  </si>
  <si>
    <t>Úpravy drobných vodních toků</t>
  </si>
  <si>
    <t>2399</t>
  </si>
  <si>
    <t>Ostatní záležitosti vodního hospodářství</t>
  </si>
  <si>
    <t>3111</t>
  </si>
  <si>
    <t>Mateřské školy</t>
  </si>
  <si>
    <t>3113</t>
  </si>
  <si>
    <t>Základní školy</t>
  </si>
  <si>
    <t>3114</t>
  </si>
  <si>
    <t>Základní školy pro žáky se speciálními vzdělávacími potřebami</t>
  </si>
  <si>
    <t>Střední odborné školy</t>
  </si>
  <si>
    <t>Dětské domovy</t>
  </si>
  <si>
    <t>Vysoké školy</t>
  </si>
  <si>
    <t>3231</t>
  </si>
  <si>
    <t>Základní umělecké školy</t>
  </si>
  <si>
    <t>3233</t>
  </si>
  <si>
    <t>Střediska volného času</t>
  </si>
  <si>
    <t>Ostatní záležitosti vzdělávání</t>
  </si>
  <si>
    <t>Hudební činnost</t>
  </si>
  <si>
    <t>3314</t>
  </si>
  <si>
    <t>Činnosti knihovnické</t>
  </si>
  <si>
    <t>Činnosti muzeí a galerií</t>
  </si>
  <si>
    <t>3317</t>
  </si>
  <si>
    <t>Výstavní činnosti v kultuře</t>
  </si>
  <si>
    <t>3319</t>
  </si>
  <si>
    <t>Ostatní záležitosti kultury</t>
  </si>
  <si>
    <t>Zachování a obnova kulturních památek</t>
  </si>
  <si>
    <t>3349</t>
  </si>
  <si>
    <t>Ostatní záležitosti sdělovacích prostředků</t>
  </si>
  <si>
    <t>3391</t>
  </si>
  <si>
    <t>Mezinárodní spolupráce v kultuře, církvích a sdělovacích prostředcích</t>
  </si>
  <si>
    <t>Zájmová činnost v kultuře</t>
  </si>
  <si>
    <t>3399</t>
  </si>
  <si>
    <t>Ostatní záležitosti kultury, církví a sdělovacích prostředků</t>
  </si>
  <si>
    <t>3412</t>
  </si>
  <si>
    <t>Sportovní zařízení v majetku obce</t>
  </si>
  <si>
    <t>3419</t>
  </si>
  <si>
    <t>Ostatní tělovýchovná činnost</t>
  </si>
  <si>
    <t>3429</t>
  </si>
  <si>
    <t>Ostatní zájmová činnost a rekreace</t>
  </si>
  <si>
    <t>3519</t>
  </si>
  <si>
    <t>Ostatní ambulantní péče</t>
  </si>
  <si>
    <t>Ostatní nemocnice</t>
  </si>
  <si>
    <t>Prevence před drogami, alkoholem, nikotinem a jinými návyk. látkami</t>
  </si>
  <si>
    <t>3612</t>
  </si>
  <si>
    <t>Bytové hospodářství</t>
  </si>
  <si>
    <t>3613</t>
  </si>
  <si>
    <t>Nebytové hospodářství</t>
  </si>
  <si>
    <t>Ostatní rozvoj bydlení a bytového hospodářství</t>
  </si>
  <si>
    <t>Veřejné osvětlení</t>
  </si>
  <si>
    <t>Pohřebnictví</t>
  </si>
  <si>
    <t>Územní plánování</t>
  </si>
  <si>
    <t>3639</t>
  </si>
  <si>
    <t>Komunální služby a územní rozvoj jinde nezařazené</t>
  </si>
  <si>
    <t>Sběr a svoz komunálních odpadů</t>
  </si>
  <si>
    <t>3725</t>
  </si>
  <si>
    <t>Využívání a zneškodňování komunálních odpadů</t>
  </si>
  <si>
    <t>Prevence vzniku odpadů</t>
  </si>
  <si>
    <t>3729</t>
  </si>
  <si>
    <t>Ostatní nakládání s odpady</t>
  </si>
  <si>
    <t>3739</t>
  </si>
  <si>
    <t>Ostatní ochrana půdy a spodní vody</t>
  </si>
  <si>
    <t>3741</t>
  </si>
  <si>
    <t>Ochrana druhů a stanovišť</t>
  </si>
  <si>
    <t>Chráněné části přírody</t>
  </si>
  <si>
    <t>3745</t>
  </si>
  <si>
    <t>Péče o vzhled obcí a veřejnou zeleň</t>
  </si>
  <si>
    <t>Ostatní činnosti k ochraně přírody a krajiny</t>
  </si>
  <si>
    <t>3769</t>
  </si>
  <si>
    <t>Ostatní správa v ochraně životního prostředí</t>
  </si>
  <si>
    <t>Ostatní ekologické záležitosti</t>
  </si>
  <si>
    <t>3900</t>
  </si>
  <si>
    <t>Ostatní činnosti související se službami pro obyvatelstvo</t>
  </si>
  <si>
    <t>4179</t>
  </si>
  <si>
    <t>Ostatní dávky sociální pomoci</t>
  </si>
  <si>
    <t>4195</t>
  </si>
  <si>
    <t>Příspěvek na péči</t>
  </si>
  <si>
    <t>Veřejně prospěšné práce</t>
  </si>
  <si>
    <t>Společensky účelná pracovní místa</t>
  </si>
  <si>
    <t>Ostatní podpora zaměstnanosti</t>
  </si>
  <si>
    <t>Ostatní výdaje související se sociálním poradenstvím</t>
  </si>
  <si>
    <t>4329</t>
  </si>
  <si>
    <t>Ostatní sociální péče a pomoc dětem a mládeži</t>
  </si>
  <si>
    <t>Ostatní sociální péče a pomoc rodině a manželství</t>
  </si>
  <si>
    <t>Sociální péče a pomoc přistěhovalcům a vybraným etnikům</t>
  </si>
  <si>
    <t>4359</t>
  </si>
  <si>
    <t>Ostatní služby a činnosti v oblasti sociální péče.</t>
  </si>
  <si>
    <t>Ostatní služby a činnosti v oblasti sociální prevence</t>
  </si>
  <si>
    <t>4399</t>
  </si>
  <si>
    <t>Ostatní záležitosti sociálních věcí a politiky zaměstnanosti</t>
  </si>
  <si>
    <t>Ostatní správa v oblasti krizového řízení</t>
  </si>
  <si>
    <t>5311</t>
  </si>
  <si>
    <t>Bezpečnost a veřejný pořádek</t>
  </si>
  <si>
    <t>5512</t>
  </si>
  <si>
    <t>Požární ochrana - dobrovolná část</t>
  </si>
  <si>
    <t>Zastupitelstva obcí</t>
  </si>
  <si>
    <t>Volby do zastupitelstev územních samosprávných celků</t>
  </si>
  <si>
    <t>6171</t>
  </si>
  <si>
    <t>Činnost místní správy</t>
  </si>
  <si>
    <t>Mezinárodní spolupráce (jinde nezařazená)</t>
  </si>
  <si>
    <t>6310</t>
  </si>
  <si>
    <t>Obecné příjmy a výdaje z finančních operací</t>
  </si>
  <si>
    <t>6330</t>
  </si>
  <si>
    <t>Převody vlastním fondům v rozpočtech územní úrovně</t>
  </si>
  <si>
    <t>Ostatní finanční operace</t>
  </si>
  <si>
    <t>6402</t>
  </si>
  <si>
    <t>Finanční vypořádání minulých let</t>
  </si>
  <si>
    <t>6409</t>
  </si>
  <si>
    <t>Ostatní činnosti j.n.</t>
  </si>
  <si>
    <t>Odvětvové třídění</t>
  </si>
  <si>
    <t>Schválený rozpočet 2016</t>
  </si>
  <si>
    <t>Upravený rozpočet 2016</t>
  </si>
  <si>
    <t>Skutečnost 2016</t>
  </si>
  <si>
    <t>Plnění rozpočtu</t>
  </si>
  <si>
    <t>skutečnost 2015</t>
  </si>
  <si>
    <t>Meziroční změna</t>
  </si>
  <si>
    <t>PŘÍJMY</t>
  </si>
  <si>
    <t>VÝDAJE</t>
  </si>
  <si>
    <t>FINANCOVÁNÍ</t>
  </si>
  <si>
    <t>Bez parafrafu</t>
  </si>
  <si>
    <t>Zemědělství, lesní hospodářství a rybářství</t>
  </si>
  <si>
    <t>Průmysl, stavebnictví, obchod a služby</t>
  </si>
  <si>
    <t>Doprava</t>
  </si>
  <si>
    <t>Vzdělávání</t>
  </si>
  <si>
    <t>Kultura, církve a sdělovací prostředky</t>
  </si>
  <si>
    <t>Tělovýchova a zájmová činnost</t>
  </si>
  <si>
    <t>Zdravotnictví</t>
  </si>
  <si>
    <t>Bydlení, komunální služby a územní rozvoj</t>
  </si>
  <si>
    <t>Ochrana životního prostředí</t>
  </si>
  <si>
    <t>Dávky a podpory v sociálním zabezpečení</t>
  </si>
  <si>
    <t>Sociál. služby a společné činn. v sociál. zabezpečení a politice zam.</t>
  </si>
  <si>
    <t>Požární ochrana a integrovaný záchranný systém</t>
  </si>
  <si>
    <t>Státní moc, státní správa, územní samospráva a politické strany</t>
  </si>
  <si>
    <t>Finanční operace</t>
  </si>
  <si>
    <t>Ostatní činnosti</t>
  </si>
  <si>
    <t>Příjmy celkem</t>
  </si>
  <si>
    <t>Vodní hospodářství</t>
  </si>
  <si>
    <t>Politika zaměstnanosti</t>
  </si>
  <si>
    <t>Civilní připravenost na krizové stavy</t>
  </si>
  <si>
    <t>Jiné veřejné služby a činnosti</t>
  </si>
  <si>
    <t>bez paragrafu</t>
  </si>
  <si>
    <t>Saldo</t>
  </si>
  <si>
    <t xml:space="preserve">Závěrečný účet Statutárního města Chomutova za rok 2016 - Statutární město Chomutov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</si>
</sst>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9.75"/>
      <name val="Times New Roman"/>
    </font>
    <font>
      <sz val="9.75"/>
      <name val="Times New Roman"/>
      <family val="1"/>
      <charset val="238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3">
    <xf numFmtId="0" fontId="0" fillId="0" borderId="0" xfId="0" applyProtection="1"/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vertical="center"/>
    </xf>
    <xf numFmtId="49" fontId="3" fillId="5" borderId="1" xfId="0" applyNumberFormat="1" applyFont="1" applyFill="1" applyBorder="1" applyAlignment="1" applyProtection="1">
      <alignment vertical="center"/>
    </xf>
    <xf numFmtId="4" fontId="3" fillId="5" borderId="1" xfId="0" applyNumberFormat="1" applyFont="1" applyFill="1" applyBorder="1" applyAlignment="1" applyProtection="1">
      <alignment vertical="center"/>
    </xf>
    <xf numFmtId="10" fontId="3" fillId="5" borderId="1" xfId="1" applyNumberFormat="1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0" borderId="0" xfId="0" applyFont="1" applyProtection="1"/>
    <xf numFmtId="49" fontId="5" fillId="0" borderId="1" xfId="0" applyNumberFormat="1" applyFont="1" applyBorder="1" applyAlignment="1" applyProtection="1">
      <alignment vertical="center"/>
    </xf>
    <xf numFmtId="4" fontId="5" fillId="0" borderId="1" xfId="0" applyNumberFormat="1" applyFont="1" applyBorder="1" applyAlignment="1" applyProtection="1">
      <alignment vertical="center"/>
    </xf>
    <xf numFmtId="10" fontId="5" fillId="0" borderId="1" xfId="1" applyNumberFormat="1" applyFont="1" applyBorder="1" applyAlignment="1" applyProtection="1">
      <alignment vertical="center" wrapText="1"/>
    </xf>
    <xf numFmtId="4" fontId="5" fillId="0" borderId="1" xfId="0" applyNumberFormat="1" applyFont="1" applyBorder="1" applyAlignment="1" applyProtection="1">
      <alignment vertical="center" wrapText="1"/>
    </xf>
    <xf numFmtId="4" fontId="5" fillId="0" borderId="1" xfId="0" applyNumberFormat="1" applyFont="1" applyBorder="1" applyProtection="1"/>
    <xf numFmtId="4" fontId="5" fillId="4" borderId="1" xfId="0" applyNumberFormat="1" applyFont="1" applyFill="1" applyBorder="1" applyAlignment="1" applyProtection="1">
      <alignment vertical="center"/>
    </xf>
    <xf numFmtId="10" fontId="5" fillId="4" borderId="1" xfId="1" applyNumberFormat="1" applyFont="1" applyFill="1" applyBorder="1" applyAlignment="1" applyProtection="1">
      <alignment vertical="center"/>
    </xf>
    <xf numFmtId="49" fontId="5" fillId="4" borderId="1" xfId="0" applyNumberFormat="1" applyFont="1" applyFill="1" applyBorder="1" applyAlignment="1" applyProtection="1">
      <alignment vertical="center"/>
    </xf>
    <xf numFmtId="0" fontId="5" fillId="4" borderId="1" xfId="0" applyFont="1" applyFill="1" applyBorder="1" applyProtection="1"/>
    <xf numFmtId="4" fontId="5" fillId="4" borderId="1" xfId="0" applyNumberFormat="1" applyFont="1" applyFill="1" applyBorder="1" applyProtection="1"/>
    <xf numFmtId="10" fontId="5" fillId="4" borderId="1" xfId="1" applyNumberFormat="1" applyFont="1" applyFill="1" applyBorder="1" applyProtection="1"/>
    <xf numFmtId="0" fontId="5" fillId="3" borderId="1" xfId="0" applyFont="1" applyFill="1" applyBorder="1" applyProtection="1"/>
    <xf numFmtId="0" fontId="5" fillId="0" borderId="1" xfId="0" applyNumberFormat="1" applyFont="1" applyBorder="1" applyAlignment="1" applyProtection="1">
      <alignment vertical="center"/>
    </xf>
    <xf numFmtId="10" fontId="5" fillId="0" borderId="1" xfId="1" applyNumberFormat="1" applyFont="1" applyBorder="1" applyAlignment="1" applyProtection="1">
      <alignment vertical="center"/>
    </xf>
    <xf numFmtId="4" fontId="5" fillId="3" borderId="1" xfId="0" applyNumberFormat="1" applyFont="1" applyFill="1" applyBorder="1" applyProtection="1"/>
    <xf numFmtId="10" fontId="5" fillId="3" borderId="1" xfId="1" applyNumberFormat="1" applyFont="1" applyFill="1" applyBorder="1" applyAlignment="1" applyProtection="1">
      <alignment vertical="center"/>
    </xf>
    <xf numFmtId="0" fontId="5" fillId="6" borderId="1" xfId="0" applyFont="1" applyFill="1" applyBorder="1" applyProtection="1"/>
    <xf numFmtId="49" fontId="3" fillId="6" borderId="1" xfId="0" applyNumberFormat="1" applyFont="1" applyFill="1" applyBorder="1" applyAlignment="1" applyProtection="1">
      <alignment vertical="center"/>
    </xf>
    <xf numFmtId="4" fontId="3" fillId="6" borderId="1" xfId="0" applyNumberFormat="1" applyFont="1" applyFill="1" applyBorder="1" applyProtection="1"/>
    <xf numFmtId="0" fontId="5" fillId="9" borderId="1" xfId="0" applyFont="1" applyFill="1" applyBorder="1" applyProtection="1"/>
    <xf numFmtId="49" fontId="3" fillId="9" borderId="1" xfId="0" applyNumberFormat="1" applyFont="1" applyFill="1" applyBorder="1" applyAlignment="1" applyProtection="1">
      <alignment vertical="center"/>
    </xf>
    <xf numFmtId="4" fontId="3" fillId="9" borderId="1" xfId="0" applyNumberFormat="1" applyFont="1" applyFill="1" applyBorder="1" applyProtection="1"/>
    <xf numFmtId="10" fontId="3" fillId="9" borderId="1" xfId="1" applyNumberFormat="1" applyFont="1" applyFill="1" applyBorder="1" applyAlignment="1" applyProtection="1">
      <alignment vertical="center" wrapText="1"/>
    </xf>
    <xf numFmtId="10" fontId="3" fillId="6" borderId="1" xfId="1" applyNumberFormat="1" applyFont="1" applyFill="1" applyBorder="1" applyProtection="1"/>
    <xf numFmtId="0" fontId="5" fillId="0" borderId="3" xfId="0" applyFont="1" applyFill="1" applyBorder="1" applyProtection="1"/>
    <xf numFmtId="49" fontId="3" fillId="0" borderId="3" xfId="0" applyNumberFormat="1" applyFont="1" applyFill="1" applyBorder="1" applyAlignment="1" applyProtection="1">
      <alignment vertical="center"/>
    </xf>
    <xf numFmtId="4" fontId="3" fillId="0" borderId="3" xfId="0" applyNumberFormat="1" applyFont="1" applyFill="1" applyBorder="1" applyProtection="1"/>
    <xf numFmtId="10" fontId="3" fillId="0" borderId="3" xfId="1" applyNumberFormat="1" applyFont="1" applyFill="1" applyBorder="1" applyProtection="1"/>
    <xf numFmtId="10" fontId="3" fillId="0" borderId="3" xfId="1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Protection="1"/>
    <xf numFmtId="0" fontId="7" fillId="8" borderId="1" xfId="0" applyFont="1" applyFill="1" applyBorder="1" applyProtection="1"/>
    <xf numFmtId="0" fontId="8" fillId="8" borderId="1" xfId="0" applyFont="1" applyFill="1" applyBorder="1" applyProtection="1"/>
    <xf numFmtId="4" fontId="8" fillId="8" borderId="1" xfId="0" applyNumberFormat="1" applyFont="1" applyFill="1" applyBorder="1" applyProtection="1"/>
    <xf numFmtId="49" fontId="3" fillId="3" borderId="2" xfId="0" applyNumberFormat="1" applyFont="1" applyFill="1" applyBorder="1" applyAlignment="1" applyProtection="1">
      <alignment horizontal="center" vertical="center" wrapText="1"/>
    </xf>
    <xf numFmtId="49" fontId="2" fillId="3" borderId="3" xfId="0" applyNumberFormat="1" applyFont="1" applyFill="1" applyBorder="1" applyAlignment="1" applyProtection="1">
      <alignment horizontal="center" vertical="center" wrapText="1"/>
    </xf>
    <xf numFmtId="49" fontId="2" fillId="3" borderId="4" xfId="0" applyNumberFormat="1" applyFont="1" applyFill="1" applyBorder="1" applyAlignment="1" applyProtection="1">
      <alignment horizontal="center" vertical="center" wrapText="1"/>
    </xf>
    <xf numFmtId="49" fontId="3" fillId="3" borderId="3" xfId="0" applyNumberFormat="1" applyFont="1" applyFill="1" applyBorder="1" applyAlignment="1" applyProtection="1">
      <alignment horizontal="center" vertical="center" wrapText="1"/>
    </xf>
    <xf numFmtId="49" fontId="3" fillId="3" borderId="4" xfId="0" applyNumberFormat="1" applyFont="1" applyFill="1" applyBorder="1" applyAlignment="1" applyProtection="1">
      <alignment horizontal="center" vertical="center" wrapText="1"/>
    </xf>
    <xf numFmtId="0" fontId="6" fillId="7" borderId="2" xfId="0" applyFont="1" applyFill="1" applyBorder="1" applyAlignment="1" applyProtection="1">
      <alignment horizontal="center" vertical="center" wrapText="1"/>
    </xf>
    <xf numFmtId="0" fontId="6" fillId="7" borderId="3" xfId="0" applyFont="1" applyFill="1" applyBorder="1" applyAlignment="1" applyProtection="1">
      <alignment horizontal="center" vertical="center" wrapText="1"/>
    </xf>
    <xf numFmtId="0" fontId="6" fillId="7" borderId="4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colors>
    <mruColors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78"/>
  <sheetViews>
    <sheetView tabSelected="1" workbookViewId="0">
      <selection activeCell="A2" sqref="A2:H2"/>
    </sheetView>
  </sheetViews>
  <sheetFormatPr defaultColWidth="9.375" defaultRowHeight="13.8" x14ac:dyDescent="0.3"/>
  <cols>
    <col min="1" max="1" width="5.875" style="10" bestFit="1" customWidth="1"/>
    <col min="2" max="2" width="65.5" style="10" bestFit="1" customWidth="1"/>
    <col min="3" max="4" width="20" style="10" bestFit="1" customWidth="1"/>
    <col min="5" max="5" width="17.625" style="10" bestFit="1" customWidth="1"/>
    <col min="6" max="6" width="15.875" style="10" bestFit="1" customWidth="1"/>
    <col min="7" max="8" width="17.625" style="10" bestFit="1" customWidth="1"/>
    <col min="9" max="16384" width="9.375" style="10"/>
  </cols>
  <sheetData>
    <row r="2" spans="1:8" ht="28.2" customHeight="1" x14ac:dyDescent="0.3">
      <c r="A2" s="52" t="s">
        <v>162</v>
      </c>
      <c r="B2" s="52"/>
      <c r="C2" s="52"/>
      <c r="D2" s="52"/>
      <c r="E2" s="52"/>
      <c r="F2" s="52"/>
      <c r="G2" s="52"/>
      <c r="H2" s="52"/>
    </row>
    <row r="4" spans="1:8" ht="27.6" x14ac:dyDescent="0.3">
      <c r="A4" s="1" t="s">
        <v>0</v>
      </c>
      <c r="B4" s="1" t="s">
        <v>129</v>
      </c>
      <c r="C4" s="2" t="s">
        <v>130</v>
      </c>
      <c r="D4" s="7" t="s">
        <v>131</v>
      </c>
      <c r="E4" s="7" t="s">
        <v>132</v>
      </c>
      <c r="F4" s="7" t="s">
        <v>133</v>
      </c>
      <c r="G4" s="8" t="s">
        <v>134</v>
      </c>
      <c r="H4" s="9" t="s">
        <v>135</v>
      </c>
    </row>
    <row r="5" spans="1:8" x14ac:dyDescent="0.3">
      <c r="A5" s="44" t="s">
        <v>136</v>
      </c>
      <c r="B5" s="45"/>
      <c r="C5" s="45"/>
      <c r="D5" s="45"/>
      <c r="E5" s="45"/>
      <c r="F5" s="45"/>
      <c r="G5" s="45"/>
      <c r="H5" s="46"/>
    </row>
    <row r="6" spans="1:8" x14ac:dyDescent="0.3">
      <c r="A6" s="11"/>
      <c r="B6" s="11" t="s">
        <v>160</v>
      </c>
      <c r="C6" s="12">
        <v>665212000</v>
      </c>
      <c r="D6" s="12">
        <v>749977600</v>
      </c>
      <c r="E6" s="12">
        <v>789483836.21000004</v>
      </c>
      <c r="F6" s="13">
        <f>E6/D6</f>
        <v>1.0526765548864394</v>
      </c>
      <c r="G6" s="14">
        <v>814078994.99000001</v>
      </c>
      <c r="H6" s="15">
        <f>E6-G6</f>
        <v>-24595158.779999971</v>
      </c>
    </row>
    <row r="7" spans="1:8" x14ac:dyDescent="0.3">
      <c r="A7" s="3"/>
      <c r="B7" s="3" t="s">
        <v>139</v>
      </c>
      <c r="C7" s="16">
        <f>SUM(C6)</f>
        <v>665212000</v>
      </c>
      <c r="D7" s="16">
        <f t="shared" ref="D7:H7" si="0">SUM(D6)</f>
        <v>749977600</v>
      </c>
      <c r="E7" s="16">
        <f t="shared" si="0"/>
        <v>789483836.21000004</v>
      </c>
      <c r="F7" s="17">
        <f t="shared" ref="F7:F70" si="1">E7/D7</f>
        <v>1.0526765548864394</v>
      </c>
      <c r="G7" s="16">
        <f t="shared" si="0"/>
        <v>814078994.99000001</v>
      </c>
      <c r="H7" s="16">
        <f t="shared" si="0"/>
        <v>-24595158.779999971</v>
      </c>
    </row>
    <row r="8" spans="1:8" x14ac:dyDescent="0.3">
      <c r="A8" s="11" t="s">
        <v>2</v>
      </c>
      <c r="B8" s="11" t="s">
        <v>3</v>
      </c>
      <c r="C8" s="12">
        <v>0</v>
      </c>
      <c r="D8" s="12">
        <v>491000</v>
      </c>
      <c r="E8" s="12">
        <v>499217</v>
      </c>
      <c r="F8" s="13">
        <f t="shared" si="1"/>
        <v>1.016735234215886</v>
      </c>
      <c r="G8" s="14">
        <v>483435</v>
      </c>
      <c r="H8" s="15">
        <f t="shared" ref="H8:H96" si="2">E8-G8</f>
        <v>15782</v>
      </c>
    </row>
    <row r="9" spans="1:8" x14ac:dyDescent="0.3">
      <c r="A9" s="11" t="s">
        <v>5</v>
      </c>
      <c r="B9" s="11" t="s">
        <v>6</v>
      </c>
      <c r="C9" s="12">
        <v>320000</v>
      </c>
      <c r="D9" s="12">
        <v>320000</v>
      </c>
      <c r="E9" s="12">
        <v>326964</v>
      </c>
      <c r="F9" s="13">
        <f t="shared" si="1"/>
        <v>1.0217624999999999</v>
      </c>
      <c r="G9" s="14">
        <v>328728</v>
      </c>
      <c r="H9" s="15">
        <f t="shared" si="2"/>
        <v>-1764</v>
      </c>
    </row>
    <row r="10" spans="1:8" x14ac:dyDescent="0.3">
      <c r="A10" s="18"/>
      <c r="B10" s="4" t="s">
        <v>140</v>
      </c>
      <c r="C10" s="16">
        <f>SUM(C8:C9)</f>
        <v>320000</v>
      </c>
      <c r="D10" s="16">
        <f t="shared" ref="D10:H10" si="3">SUM(D8:D9)</f>
        <v>811000</v>
      </c>
      <c r="E10" s="16">
        <f t="shared" si="3"/>
        <v>826181</v>
      </c>
      <c r="F10" s="17">
        <f t="shared" si="1"/>
        <v>1.018718865598027</v>
      </c>
      <c r="G10" s="16">
        <f t="shared" si="3"/>
        <v>812163</v>
      </c>
      <c r="H10" s="16">
        <f t="shared" si="3"/>
        <v>14018</v>
      </c>
    </row>
    <row r="11" spans="1:8" x14ac:dyDescent="0.3">
      <c r="A11" s="11" t="s">
        <v>9</v>
      </c>
      <c r="B11" s="11" t="s">
        <v>10</v>
      </c>
      <c r="C11" s="12">
        <v>136000</v>
      </c>
      <c r="D11" s="12">
        <v>136000</v>
      </c>
      <c r="E11" s="12">
        <v>274836.45</v>
      </c>
      <c r="F11" s="13">
        <f t="shared" si="1"/>
        <v>2.02085625</v>
      </c>
      <c r="G11" s="14">
        <v>190283.4</v>
      </c>
      <c r="H11" s="15">
        <f t="shared" si="2"/>
        <v>84553.050000000017</v>
      </c>
    </row>
    <row r="12" spans="1:8" x14ac:dyDescent="0.3">
      <c r="A12" s="11" t="s">
        <v>11</v>
      </c>
      <c r="B12" s="11" t="s">
        <v>12</v>
      </c>
      <c r="C12" s="12">
        <v>150000</v>
      </c>
      <c r="D12" s="12">
        <v>150000</v>
      </c>
      <c r="E12" s="12">
        <v>158020</v>
      </c>
      <c r="F12" s="13">
        <f t="shared" si="1"/>
        <v>1.0534666666666668</v>
      </c>
      <c r="G12" s="14">
        <v>53800</v>
      </c>
      <c r="H12" s="15">
        <f t="shared" si="2"/>
        <v>104220</v>
      </c>
    </row>
    <row r="13" spans="1:8" x14ac:dyDescent="0.3">
      <c r="A13" s="18"/>
      <c r="B13" s="3" t="s">
        <v>141</v>
      </c>
      <c r="C13" s="16">
        <f>SUM(C11:C12)</f>
        <v>286000</v>
      </c>
      <c r="D13" s="16">
        <f t="shared" ref="D13:H13" si="4">SUM(D11:D12)</f>
        <v>286000</v>
      </c>
      <c r="E13" s="16">
        <f t="shared" si="4"/>
        <v>432856.45</v>
      </c>
      <c r="F13" s="17">
        <f t="shared" si="1"/>
        <v>1.513484090909091</v>
      </c>
      <c r="G13" s="16">
        <f t="shared" si="4"/>
        <v>244083.4</v>
      </c>
      <c r="H13" s="16">
        <f t="shared" si="4"/>
        <v>188773.05000000002</v>
      </c>
    </row>
    <row r="14" spans="1:8" x14ac:dyDescent="0.3">
      <c r="A14" s="11" t="s">
        <v>14</v>
      </c>
      <c r="B14" s="11" t="s">
        <v>15</v>
      </c>
      <c r="C14" s="12">
        <v>8300000</v>
      </c>
      <c r="D14" s="12">
        <v>8300000</v>
      </c>
      <c r="E14" s="12">
        <v>7472679.9900000002</v>
      </c>
      <c r="F14" s="13">
        <f t="shared" si="1"/>
        <v>0.90032289036144586</v>
      </c>
      <c r="G14" s="14">
        <v>7369710.9500000002</v>
      </c>
      <c r="H14" s="15">
        <f t="shared" si="2"/>
        <v>102969.04000000004</v>
      </c>
    </row>
    <row r="15" spans="1:8" x14ac:dyDescent="0.3">
      <c r="A15" s="11" t="s">
        <v>16</v>
      </c>
      <c r="B15" s="11" t="s">
        <v>17</v>
      </c>
      <c r="C15" s="12">
        <v>2060000</v>
      </c>
      <c r="D15" s="12">
        <v>2060000</v>
      </c>
      <c r="E15" s="12">
        <v>1852184.75</v>
      </c>
      <c r="F15" s="13">
        <f t="shared" si="1"/>
        <v>0.89911881067961164</v>
      </c>
      <c r="G15" s="14">
        <v>1969585.81</v>
      </c>
      <c r="H15" s="15">
        <f t="shared" si="2"/>
        <v>-117401.06000000006</v>
      </c>
    </row>
    <row r="16" spans="1:8" x14ac:dyDescent="0.3">
      <c r="A16" s="11" t="s">
        <v>18</v>
      </c>
      <c r="B16" s="11" t="s">
        <v>19</v>
      </c>
      <c r="C16" s="12">
        <v>5400000</v>
      </c>
      <c r="D16" s="12">
        <v>5607000</v>
      </c>
      <c r="E16" s="12">
        <v>5584917.5999999996</v>
      </c>
      <c r="F16" s="13">
        <f t="shared" si="1"/>
        <v>0.9960616372391653</v>
      </c>
      <c r="G16" s="14">
        <v>5437917.5999999996</v>
      </c>
      <c r="H16" s="15">
        <f t="shared" si="2"/>
        <v>147000</v>
      </c>
    </row>
    <row r="17" spans="1:8" x14ac:dyDescent="0.3">
      <c r="A17" s="18"/>
      <c r="B17" s="4" t="s">
        <v>142</v>
      </c>
      <c r="C17" s="16">
        <f>SUM(C14:C16)</f>
        <v>15760000</v>
      </c>
      <c r="D17" s="16">
        <f t="shared" ref="D17:H17" si="5">SUM(D14:D16)</f>
        <v>15967000</v>
      </c>
      <c r="E17" s="16">
        <f t="shared" si="5"/>
        <v>14909782.34</v>
      </c>
      <c r="F17" s="17">
        <f t="shared" si="1"/>
        <v>0.93378733262353608</v>
      </c>
      <c r="G17" s="16">
        <f t="shared" si="5"/>
        <v>14777214.359999999</v>
      </c>
      <c r="H17" s="16">
        <f t="shared" si="5"/>
        <v>132567.97999999998</v>
      </c>
    </row>
    <row r="18" spans="1:8" x14ac:dyDescent="0.3">
      <c r="A18" s="11" t="s">
        <v>22</v>
      </c>
      <c r="B18" s="11" t="s">
        <v>23</v>
      </c>
      <c r="C18" s="12">
        <v>0</v>
      </c>
      <c r="D18" s="12">
        <v>467000</v>
      </c>
      <c r="E18" s="12">
        <v>466792</v>
      </c>
      <c r="F18" s="13">
        <f t="shared" si="1"/>
        <v>0.99955460385438977</v>
      </c>
      <c r="G18" s="14"/>
      <c r="H18" s="15">
        <f t="shared" si="2"/>
        <v>466792</v>
      </c>
    </row>
    <row r="19" spans="1:8" x14ac:dyDescent="0.3">
      <c r="A19" s="11"/>
      <c r="B19" s="11"/>
      <c r="C19" s="12"/>
      <c r="D19" s="12"/>
      <c r="E19" s="12"/>
      <c r="F19" s="13"/>
      <c r="G19" s="14"/>
      <c r="H19" s="15"/>
    </row>
    <row r="20" spans="1:8" x14ac:dyDescent="0.3">
      <c r="A20" s="11" t="s">
        <v>24</v>
      </c>
      <c r="B20" s="11" t="s">
        <v>25</v>
      </c>
      <c r="C20" s="12">
        <v>870000</v>
      </c>
      <c r="D20" s="12">
        <v>871000</v>
      </c>
      <c r="E20" s="12">
        <v>871102</v>
      </c>
      <c r="F20" s="13">
        <f t="shared" si="1"/>
        <v>1.0001171067738233</v>
      </c>
      <c r="G20" s="14">
        <v>815456</v>
      </c>
      <c r="H20" s="15">
        <f t="shared" si="2"/>
        <v>55646</v>
      </c>
    </row>
    <row r="21" spans="1:8" x14ac:dyDescent="0.3">
      <c r="A21" s="11" t="s">
        <v>26</v>
      </c>
      <c r="B21" s="11" t="s">
        <v>27</v>
      </c>
      <c r="C21" s="12">
        <v>4198000</v>
      </c>
      <c r="D21" s="12">
        <v>3771000</v>
      </c>
      <c r="E21" s="12">
        <v>3770869</v>
      </c>
      <c r="F21" s="13">
        <f t="shared" si="1"/>
        <v>0.9999652612039247</v>
      </c>
      <c r="G21" s="14">
        <v>3546921</v>
      </c>
      <c r="H21" s="15">
        <f t="shared" si="2"/>
        <v>223948</v>
      </c>
    </row>
    <row r="22" spans="1:8" x14ac:dyDescent="0.3">
      <c r="A22" s="11" t="s">
        <v>28</v>
      </c>
      <c r="B22" s="11" t="s">
        <v>29</v>
      </c>
      <c r="C22" s="12">
        <v>862000</v>
      </c>
      <c r="D22" s="12">
        <v>873000</v>
      </c>
      <c r="E22" s="12">
        <v>872821</v>
      </c>
      <c r="F22" s="13">
        <f t="shared" si="1"/>
        <v>0.99979495990836198</v>
      </c>
      <c r="G22" s="14">
        <v>792093</v>
      </c>
      <c r="H22" s="15">
        <f t="shared" si="2"/>
        <v>80728</v>
      </c>
    </row>
    <row r="23" spans="1:8" x14ac:dyDescent="0.3">
      <c r="A23" s="18"/>
      <c r="B23" s="3" t="s">
        <v>143</v>
      </c>
      <c r="C23" s="16">
        <f>SUM(C18:C22)</f>
        <v>5930000</v>
      </c>
      <c r="D23" s="16">
        <f t="shared" ref="D23:H23" si="6">SUM(D18:D22)</f>
        <v>5982000</v>
      </c>
      <c r="E23" s="16">
        <f t="shared" si="6"/>
        <v>5981584</v>
      </c>
      <c r="F23" s="17">
        <f t="shared" si="1"/>
        <v>0.99993045804078906</v>
      </c>
      <c r="G23" s="16">
        <f t="shared" si="6"/>
        <v>5154470</v>
      </c>
      <c r="H23" s="16">
        <f t="shared" si="6"/>
        <v>827114</v>
      </c>
    </row>
    <row r="24" spans="1:8" x14ac:dyDescent="0.3">
      <c r="A24" s="11" t="s">
        <v>33</v>
      </c>
      <c r="B24" s="11" t="s">
        <v>34</v>
      </c>
      <c r="C24" s="12">
        <v>105000</v>
      </c>
      <c r="D24" s="12">
        <v>92000</v>
      </c>
      <c r="E24" s="12">
        <v>91683</v>
      </c>
      <c r="F24" s="13">
        <f t="shared" si="1"/>
        <v>0.99655434782608698</v>
      </c>
      <c r="G24" s="14">
        <v>100768</v>
      </c>
      <c r="H24" s="15">
        <f t="shared" si="2"/>
        <v>-9085</v>
      </c>
    </row>
    <row r="25" spans="1:8" x14ac:dyDescent="0.3">
      <c r="A25" s="11" t="s">
        <v>35</v>
      </c>
      <c r="B25" s="11" t="s">
        <v>36</v>
      </c>
      <c r="C25" s="12">
        <v>113000</v>
      </c>
      <c r="D25" s="12">
        <v>113000</v>
      </c>
      <c r="E25" s="12">
        <v>113085</v>
      </c>
      <c r="F25" s="13">
        <f t="shared" si="1"/>
        <v>1.0007522123893806</v>
      </c>
      <c r="G25" s="14">
        <v>47000</v>
      </c>
      <c r="H25" s="15">
        <f t="shared" si="2"/>
        <v>66085</v>
      </c>
    </row>
    <row r="26" spans="1:8" x14ac:dyDescent="0.3">
      <c r="A26" s="18"/>
      <c r="B26" s="3" t="s">
        <v>143</v>
      </c>
      <c r="C26" s="16">
        <f>SUM(C24:C25)</f>
        <v>218000</v>
      </c>
      <c r="D26" s="16">
        <f t="shared" ref="D26:H26" si="7">SUM(D24:D25)</f>
        <v>205000</v>
      </c>
      <c r="E26" s="16">
        <f t="shared" si="7"/>
        <v>204768</v>
      </c>
      <c r="F26" s="17">
        <f t="shared" si="1"/>
        <v>0.99886829268292687</v>
      </c>
      <c r="G26" s="16">
        <f t="shared" si="7"/>
        <v>147768</v>
      </c>
      <c r="H26" s="16">
        <f t="shared" si="7"/>
        <v>57000</v>
      </c>
    </row>
    <row r="27" spans="1:8" x14ac:dyDescent="0.3">
      <c r="A27" s="11" t="s">
        <v>39</v>
      </c>
      <c r="B27" s="11" t="s">
        <v>40</v>
      </c>
      <c r="C27" s="12">
        <v>552000</v>
      </c>
      <c r="D27" s="12">
        <v>532000</v>
      </c>
      <c r="E27" s="12">
        <v>531302</v>
      </c>
      <c r="F27" s="13">
        <f t="shared" si="1"/>
        <v>0.99868796992481201</v>
      </c>
      <c r="G27" s="14">
        <v>564647</v>
      </c>
      <c r="H27" s="15">
        <f t="shared" si="2"/>
        <v>-33345</v>
      </c>
    </row>
    <row r="28" spans="1:8" x14ac:dyDescent="0.3">
      <c r="A28" s="11" t="s">
        <v>42</v>
      </c>
      <c r="B28" s="11" t="s">
        <v>43</v>
      </c>
      <c r="C28" s="12"/>
      <c r="D28" s="12"/>
      <c r="E28" s="12">
        <v>6069</v>
      </c>
      <c r="F28" s="13"/>
      <c r="G28" s="14">
        <v>5543</v>
      </c>
      <c r="H28" s="15">
        <f t="shared" si="2"/>
        <v>526</v>
      </c>
    </row>
    <row r="29" spans="1:8" x14ac:dyDescent="0.3">
      <c r="A29" s="11" t="s">
        <v>44</v>
      </c>
      <c r="B29" s="11" t="s">
        <v>45</v>
      </c>
      <c r="C29" s="12">
        <v>370000</v>
      </c>
      <c r="D29" s="12">
        <v>1485000</v>
      </c>
      <c r="E29" s="12">
        <v>2037613.58</v>
      </c>
      <c r="F29" s="13">
        <f t="shared" si="1"/>
        <v>1.3721303569023569</v>
      </c>
      <c r="G29" s="14">
        <v>4554502.78</v>
      </c>
      <c r="H29" s="15">
        <f t="shared" si="2"/>
        <v>-2516889.2000000002</v>
      </c>
    </row>
    <row r="30" spans="1:8" x14ac:dyDescent="0.3">
      <c r="A30" s="11" t="s">
        <v>47</v>
      </c>
      <c r="B30" s="11" t="s">
        <v>48</v>
      </c>
      <c r="C30" s="12">
        <v>220000</v>
      </c>
      <c r="D30" s="12">
        <v>220000</v>
      </c>
      <c r="E30" s="12">
        <v>263668.21999999997</v>
      </c>
      <c r="F30" s="13">
        <f t="shared" si="1"/>
        <v>1.198491909090909</v>
      </c>
      <c r="G30" s="14">
        <v>243189.13</v>
      </c>
      <c r="H30" s="15">
        <f t="shared" si="2"/>
        <v>20479.089999999967</v>
      </c>
    </row>
    <row r="31" spans="1:8" x14ac:dyDescent="0.3">
      <c r="A31" s="11" t="s">
        <v>49</v>
      </c>
      <c r="B31" s="11" t="s">
        <v>50</v>
      </c>
      <c r="C31" s="12"/>
      <c r="D31" s="12"/>
      <c r="E31" s="12">
        <v>15250</v>
      </c>
      <c r="F31" s="13"/>
      <c r="G31" s="14"/>
      <c r="H31" s="15">
        <f t="shared" si="2"/>
        <v>15250</v>
      </c>
    </row>
    <row r="32" spans="1:8" x14ac:dyDescent="0.3">
      <c r="A32" s="11" t="s">
        <v>52</v>
      </c>
      <c r="B32" s="11" t="s">
        <v>53</v>
      </c>
      <c r="C32" s="12"/>
      <c r="D32" s="12"/>
      <c r="E32" s="12">
        <v>7000</v>
      </c>
      <c r="F32" s="13"/>
      <c r="G32" s="14"/>
      <c r="H32" s="15">
        <f t="shared" si="2"/>
        <v>7000</v>
      </c>
    </row>
    <row r="33" spans="1:8" x14ac:dyDescent="0.3">
      <c r="A33" s="18"/>
      <c r="B33" s="3" t="s">
        <v>144</v>
      </c>
      <c r="C33" s="16">
        <f>SUM(C27:C32)</f>
        <v>1142000</v>
      </c>
      <c r="D33" s="16">
        <f t="shared" ref="D33:H33" si="8">SUM(D27:D32)</f>
        <v>2237000</v>
      </c>
      <c r="E33" s="16">
        <f t="shared" si="8"/>
        <v>2860902.8</v>
      </c>
      <c r="F33" s="17">
        <f t="shared" si="1"/>
        <v>1.2789015645954402</v>
      </c>
      <c r="G33" s="16">
        <f t="shared" si="8"/>
        <v>5367881.91</v>
      </c>
      <c r="H33" s="16">
        <f t="shared" si="8"/>
        <v>-2506979.1100000003</v>
      </c>
    </row>
    <row r="34" spans="1:8" x14ac:dyDescent="0.3">
      <c r="A34" s="11" t="s">
        <v>54</v>
      </c>
      <c r="B34" s="11" t="s">
        <v>55</v>
      </c>
      <c r="C34" s="12">
        <v>0</v>
      </c>
      <c r="D34" s="12">
        <v>8960000</v>
      </c>
      <c r="E34" s="12">
        <v>9071009.8300000001</v>
      </c>
      <c r="F34" s="13">
        <f t="shared" si="1"/>
        <v>1.0123894899553572</v>
      </c>
      <c r="G34" s="14">
        <v>8177440.2300000004</v>
      </c>
      <c r="H34" s="15">
        <f t="shared" si="2"/>
        <v>893569.59999999963</v>
      </c>
    </row>
    <row r="35" spans="1:8" x14ac:dyDescent="0.3">
      <c r="A35" s="11" t="s">
        <v>56</v>
      </c>
      <c r="B35" s="11" t="s">
        <v>57</v>
      </c>
      <c r="C35" s="12"/>
      <c r="D35" s="12"/>
      <c r="E35" s="12">
        <v>5000</v>
      </c>
      <c r="F35" s="13"/>
      <c r="G35" s="14">
        <v>8249</v>
      </c>
      <c r="H35" s="15">
        <f t="shared" si="2"/>
        <v>-3249</v>
      </c>
    </row>
    <row r="36" spans="1:8" x14ac:dyDescent="0.3">
      <c r="A36" s="11" t="s">
        <v>58</v>
      </c>
      <c r="B36" s="11" t="s">
        <v>59</v>
      </c>
      <c r="C36" s="12"/>
      <c r="D36" s="12"/>
      <c r="E36" s="12"/>
      <c r="F36" s="13"/>
      <c r="G36" s="14">
        <v>350000</v>
      </c>
      <c r="H36" s="15">
        <f t="shared" si="2"/>
        <v>-350000</v>
      </c>
    </row>
    <row r="37" spans="1:8" x14ac:dyDescent="0.3">
      <c r="A37" s="18"/>
      <c r="B37" s="3" t="s">
        <v>145</v>
      </c>
      <c r="C37" s="16">
        <f>SUM(C34:C36)</f>
        <v>0</v>
      </c>
      <c r="D37" s="16">
        <f t="shared" ref="D37:H37" si="9">SUM(D34:D36)</f>
        <v>8960000</v>
      </c>
      <c r="E37" s="16">
        <f t="shared" si="9"/>
        <v>9076009.8300000001</v>
      </c>
      <c r="F37" s="17">
        <f t="shared" si="1"/>
        <v>1.012947525669643</v>
      </c>
      <c r="G37" s="16">
        <f t="shared" si="9"/>
        <v>8535689.2300000004</v>
      </c>
      <c r="H37" s="16">
        <f t="shared" si="9"/>
        <v>540320.59999999963</v>
      </c>
    </row>
    <row r="38" spans="1:8" x14ac:dyDescent="0.3">
      <c r="A38" s="11" t="s">
        <v>60</v>
      </c>
      <c r="B38" s="11" t="s">
        <v>61</v>
      </c>
      <c r="C38" s="12">
        <v>0</v>
      </c>
      <c r="D38" s="12">
        <v>732000</v>
      </c>
      <c r="E38" s="12">
        <v>732177.77</v>
      </c>
      <c r="F38" s="13">
        <f t="shared" si="1"/>
        <v>1.0002428551912568</v>
      </c>
      <c r="G38" s="14">
        <v>691760.02</v>
      </c>
      <c r="H38" s="15">
        <f t="shared" si="2"/>
        <v>40417.75</v>
      </c>
    </row>
    <row r="39" spans="1:8" x14ac:dyDescent="0.3">
      <c r="A39" s="18"/>
      <c r="B39" s="3" t="s">
        <v>146</v>
      </c>
      <c r="C39" s="16">
        <f>SUM(C38)</f>
        <v>0</v>
      </c>
      <c r="D39" s="16">
        <f t="shared" ref="D39:H39" si="10">SUM(D38)</f>
        <v>732000</v>
      </c>
      <c r="E39" s="16">
        <f t="shared" si="10"/>
        <v>732177.77</v>
      </c>
      <c r="F39" s="17">
        <f t="shared" si="1"/>
        <v>1.0002428551912568</v>
      </c>
      <c r="G39" s="16">
        <f t="shared" si="10"/>
        <v>691760.02</v>
      </c>
      <c r="H39" s="16">
        <f t="shared" si="10"/>
        <v>40417.75</v>
      </c>
    </row>
    <row r="40" spans="1:8" x14ac:dyDescent="0.3">
      <c r="A40" s="11" t="s">
        <v>64</v>
      </c>
      <c r="B40" s="11" t="s">
        <v>65</v>
      </c>
      <c r="C40" s="12">
        <v>11292000</v>
      </c>
      <c r="D40" s="12">
        <v>31042000</v>
      </c>
      <c r="E40" s="12">
        <v>30271920.300000001</v>
      </c>
      <c r="F40" s="13">
        <f t="shared" si="1"/>
        <v>0.97519232974679471</v>
      </c>
      <c r="G40" s="14">
        <v>10786583.25</v>
      </c>
      <c r="H40" s="15">
        <f t="shared" si="2"/>
        <v>19485337.050000001</v>
      </c>
    </row>
    <row r="41" spans="1:8" x14ac:dyDescent="0.3">
      <c r="A41" s="11" t="s">
        <v>66</v>
      </c>
      <c r="B41" s="11" t="s">
        <v>67</v>
      </c>
      <c r="C41" s="12">
        <v>9151000</v>
      </c>
      <c r="D41" s="12">
        <v>9512000</v>
      </c>
      <c r="E41" s="12">
        <v>8857508.4600000009</v>
      </c>
      <c r="F41" s="13">
        <f t="shared" si="1"/>
        <v>0.93119306770395305</v>
      </c>
      <c r="G41" s="14">
        <v>8876479.0700000003</v>
      </c>
      <c r="H41" s="15">
        <f t="shared" si="2"/>
        <v>-18970.609999999404</v>
      </c>
    </row>
    <row r="42" spans="1:8" x14ac:dyDescent="0.3">
      <c r="A42" s="11" t="s">
        <v>72</v>
      </c>
      <c r="B42" s="11" t="s">
        <v>73</v>
      </c>
      <c r="C42" s="12">
        <v>7624000</v>
      </c>
      <c r="D42" s="12">
        <v>9020000</v>
      </c>
      <c r="E42" s="12">
        <v>8845147.4600000009</v>
      </c>
      <c r="F42" s="13">
        <f t="shared" si="1"/>
        <v>0.98061501773835935</v>
      </c>
      <c r="G42" s="14">
        <v>12749345.99</v>
      </c>
      <c r="H42" s="15">
        <f t="shared" si="2"/>
        <v>-3904198.5299999993</v>
      </c>
    </row>
    <row r="43" spans="1:8" x14ac:dyDescent="0.3">
      <c r="A43" s="18"/>
      <c r="B43" s="3" t="s">
        <v>147</v>
      </c>
      <c r="C43" s="16">
        <f>SUM(C40:C42)</f>
        <v>28067000</v>
      </c>
      <c r="D43" s="16">
        <f t="shared" ref="D43:H43" si="11">SUM(D40:D42)</f>
        <v>49574000</v>
      </c>
      <c r="E43" s="16">
        <f t="shared" si="11"/>
        <v>47974576.220000006</v>
      </c>
      <c r="F43" s="17">
        <f t="shared" si="1"/>
        <v>0.96773664057772235</v>
      </c>
      <c r="G43" s="16">
        <f t="shared" si="11"/>
        <v>32412408.310000002</v>
      </c>
      <c r="H43" s="16">
        <f t="shared" si="11"/>
        <v>15562167.910000002</v>
      </c>
    </row>
    <row r="44" spans="1:8" x14ac:dyDescent="0.3">
      <c r="A44" s="11" t="s">
        <v>75</v>
      </c>
      <c r="B44" s="11" t="s">
        <v>76</v>
      </c>
      <c r="C44" s="12">
        <v>3621000</v>
      </c>
      <c r="D44" s="12">
        <v>3621000</v>
      </c>
      <c r="E44" s="12">
        <v>4587005.6500000004</v>
      </c>
      <c r="F44" s="13">
        <f t="shared" si="1"/>
        <v>1.2667786937310137</v>
      </c>
      <c r="G44" s="14">
        <v>3382766.5</v>
      </c>
      <c r="H44" s="15">
        <f t="shared" si="2"/>
        <v>1204239.1500000004</v>
      </c>
    </row>
    <row r="45" spans="1:8" x14ac:dyDescent="0.3">
      <c r="A45" s="11" t="s">
        <v>78</v>
      </c>
      <c r="B45" s="11" t="s">
        <v>79</v>
      </c>
      <c r="C45" s="12"/>
      <c r="D45" s="12"/>
      <c r="E45" s="12">
        <v>4000</v>
      </c>
      <c r="F45" s="13"/>
      <c r="G45" s="14"/>
      <c r="H45" s="15">
        <f t="shared" si="2"/>
        <v>4000</v>
      </c>
    </row>
    <row r="46" spans="1:8" x14ac:dyDescent="0.3">
      <c r="A46" s="11" t="s">
        <v>80</v>
      </c>
      <c r="B46" s="11" t="s">
        <v>81</v>
      </c>
      <c r="C46" s="12"/>
      <c r="D46" s="12"/>
      <c r="E46" s="12">
        <v>159971.72</v>
      </c>
      <c r="F46" s="13"/>
      <c r="G46" s="14"/>
      <c r="H46" s="15">
        <f t="shared" si="2"/>
        <v>159971.72</v>
      </c>
    </row>
    <row r="47" spans="1:8" x14ac:dyDescent="0.3">
      <c r="A47" s="11" t="s">
        <v>82</v>
      </c>
      <c r="B47" s="11" t="s">
        <v>83</v>
      </c>
      <c r="C47" s="12">
        <v>1000000</v>
      </c>
      <c r="D47" s="12">
        <v>1000000</v>
      </c>
      <c r="E47" s="12">
        <v>1000000</v>
      </c>
      <c r="F47" s="13">
        <f t="shared" si="1"/>
        <v>1</v>
      </c>
      <c r="G47" s="14">
        <v>1000000</v>
      </c>
      <c r="H47" s="15">
        <f t="shared" si="2"/>
        <v>0</v>
      </c>
    </row>
    <row r="48" spans="1:8" x14ac:dyDescent="0.3">
      <c r="A48" s="11" t="s">
        <v>85</v>
      </c>
      <c r="B48" s="11" t="s">
        <v>86</v>
      </c>
      <c r="C48" s="12"/>
      <c r="D48" s="12"/>
      <c r="E48" s="12">
        <v>52017</v>
      </c>
      <c r="F48" s="13"/>
      <c r="G48" s="14">
        <v>32102</v>
      </c>
      <c r="H48" s="15">
        <f t="shared" si="2"/>
        <v>19915</v>
      </c>
    </row>
    <row r="49" spans="1:8" x14ac:dyDescent="0.3">
      <c r="A49" s="11" t="s">
        <v>88</v>
      </c>
      <c r="B49" s="11" t="s">
        <v>89</v>
      </c>
      <c r="C49" s="12">
        <v>30000</v>
      </c>
      <c r="D49" s="12">
        <v>30000</v>
      </c>
      <c r="E49" s="12">
        <v>74700</v>
      </c>
      <c r="F49" s="13">
        <f t="shared" si="1"/>
        <v>2.4900000000000002</v>
      </c>
      <c r="G49" s="14">
        <v>104300</v>
      </c>
      <c r="H49" s="15">
        <f t="shared" si="2"/>
        <v>-29600</v>
      </c>
    </row>
    <row r="50" spans="1:8" x14ac:dyDescent="0.3">
      <c r="A50" s="18"/>
      <c r="B50" s="3" t="s">
        <v>148</v>
      </c>
      <c r="C50" s="16">
        <f>SUM(C44:C49)</f>
        <v>4651000</v>
      </c>
      <c r="D50" s="16">
        <f t="shared" ref="D50:H50" si="12">SUM(D44:D49)</f>
        <v>4651000</v>
      </c>
      <c r="E50" s="16">
        <f t="shared" si="12"/>
        <v>5877694.3700000001</v>
      </c>
      <c r="F50" s="17">
        <f t="shared" si="1"/>
        <v>1.2637485207482262</v>
      </c>
      <c r="G50" s="16">
        <f t="shared" si="12"/>
        <v>4519168.5</v>
      </c>
      <c r="H50" s="16">
        <f t="shared" si="12"/>
        <v>1358525.8700000003</v>
      </c>
    </row>
    <row r="51" spans="1:8" x14ac:dyDescent="0.3">
      <c r="A51" s="11" t="s">
        <v>91</v>
      </c>
      <c r="B51" s="11" t="s">
        <v>92</v>
      </c>
      <c r="C51" s="12"/>
      <c r="D51" s="12"/>
      <c r="E51" s="12"/>
      <c r="F51" s="13"/>
      <c r="G51" s="14">
        <v>852657.94</v>
      </c>
      <c r="H51" s="15">
        <f t="shared" si="2"/>
        <v>-852657.94</v>
      </c>
    </row>
    <row r="52" spans="1:8" x14ac:dyDescent="0.3">
      <c r="A52" s="18"/>
      <c r="B52" s="3" t="s">
        <v>92</v>
      </c>
      <c r="C52" s="16">
        <f>SUM(C51)</f>
        <v>0</v>
      </c>
      <c r="D52" s="16">
        <f t="shared" ref="D52:H52" si="13">SUM(D51)</f>
        <v>0</v>
      </c>
      <c r="E52" s="16">
        <f t="shared" si="13"/>
        <v>0</v>
      </c>
      <c r="F52" s="17"/>
      <c r="G52" s="16">
        <f t="shared" si="13"/>
        <v>852657.94</v>
      </c>
      <c r="H52" s="16">
        <f t="shared" si="13"/>
        <v>-852657.94</v>
      </c>
    </row>
    <row r="53" spans="1:8" x14ac:dyDescent="0.3">
      <c r="A53" s="11" t="s">
        <v>93</v>
      </c>
      <c r="B53" s="11" t="s">
        <v>94</v>
      </c>
      <c r="C53" s="12"/>
      <c r="D53" s="12"/>
      <c r="E53" s="12">
        <v>9488</v>
      </c>
      <c r="F53" s="13"/>
      <c r="G53" s="14">
        <v>4314</v>
      </c>
      <c r="H53" s="15">
        <f t="shared" si="2"/>
        <v>5174</v>
      </c>
    </row>
    <row r="54" spans="1:8" x14ac:dyDescent="0.3">
      <c r="A54" s="11" t="s">
        <v>95</v>
      </c>
      <c r="B54" s="11" t="s">
        <v>96</v>
      </c>
      <c r="C54" s="12"/>
      <c r="D54" s="12"/>
      <c r="E54" s="12">
        <v>787</v>
      </c>
      <c r="F54" s="13"/>
      <c r="G54" s="14">
        <v>799</v>
      </c>
      <c r="H54" s="15">
        <f t="shared" si="2"/>
        <v>-12</v>
      </c>
    </row>
    <row r="55" spans="1:8" x14ac:dyDescent="0.3">
      <c r="A55" s="18"/>
      <c r="B55" s="3" t="s">
        <v>149</v>
      </c>
      <c r="C55" s="16">
        <f>SUM(C53:C54)</f>
        <v>0</v>
      </c>
      <c r="D55" s="16">
        <f t="shared" ref="D55:H55" si="14">SUM(D53:D54)</f>
        <v>0</v>
      </c>
      <c r="E55" s="16">
        <f t="shared" si="14"/>
        <v>10275</v>
      </c>
      <c r="F55" s="17"/>
      <c r="G55" s="16">
        <f t="shared" si="14"/>
        <v>5113</v>
      </c>
      <c r="H55" s="16">
        <f t="shared" si="14"/>
        <v>5162</v>
      </c>
    </row>
    <row r="56" spans="1:8" x14ac:dyDescent="0.3">
      <c r="A56" s="11" t="s">
        <v>101</v>
      </c>
      <c r="B56" s="11" t="s">
        <v>102</v>
      </c>
      <c r="C56" s="12"/>
      <c r="D56" s="12"/>
      <c r="E56" s="12">
        <v>900</v>
      </c>
      <c r="F56" s="13"/>
      <c r="G56" s="14">
        <v>1500</v>
      </c>
      <c r="H56" s="15">
        <f t="shared" si="2"/>
        <v>-600</v>
      </c>
    </row>
    <row r="57" spans="1:8" x14ac:dyDescent="0.3">
      <c r="A57" s="11" t="s">
        <v>105</v>
      </c>
      <c r="B57" s="11" t="s">
        <v>106</v>
      </c>
      <c r="C57" s="12">
        <v>221000</v>
      </c>
      <c r="D57" s="12">
        <v>3906000</v>
      </c>
      <c r="E57" s="12">
        <v>3905736.64</v>
      </c>
      <c r="F57" s="13">
        <f t="shared" si="1"/>
        <v>0.99993257552483361</v>
      </c>
      <c r="G57" s="14">
        <v>3852949.43</v>
      </c>
      <c r="H57" s="15">
        <f t="shared" si="2"/>
        <v>52787.209999999963</v>
      </c>
    </row>
    <row r="58" spans="1:8" x14ac:dyDescent="0.3">
      <c r="A58" s="11" t="s">
        <v>108</v>
      </c>
      <c r="B58" s="11" t="s">
        <v>109</v>
      </c>
      <c r="C58" s="12"/>
      <c r="D58" s="12"/>
      <c r="E58" s="12">
        <v>9002</v>
      </c>
      <c r="F58" s="13"/>
      <c r="G58" s="14">
        <v>8125</v>
      </c>
      <c r="H58" s="15">
        <f t="shared" si="2"/>
        <v>877</v>
      </c>
    </row>
    <row r="59" spans="1:8" x14ac:dyDescent="0.3">
      <c r="A59" s="18"/>
      <c r="B59" s="3" t="s">
        <v>150</v>
      </c>
      <c r="C59" s="16">
        <f>SUM(C56:C58)</f>
        <v>221000</v>
      </c>
      <c r="D59" s="16">
        <f t="shared" ref="D59:H59" si="15">SUM(D56:D58)</f>
        <v>3906000</v>
      </c>
      <c r="E59" s="16">
        <f t="shared" si="15"/>
        <v>3915638.64</v>
      </c>
      <c r="F59" s="17">
        <f t="shared" si="1"/>
        <v>1.0024676497695852</v>
      </c>
      <c r="G59" s="16">
        <f t="shared" si="15"/>
        <v>3862574.43</v>
      </c>
      <c r="H59" s="16">
        <f t="shared" si="15"/>
        <v>53064.209999999963</v>
      </c>
    </row>
    <row r="60" spans="1:8" x14ac:dyDescent="0.3">
      <c r="A60" s="11" t="s">
        <v>111</v>
      </c>
      <c r="B60" s="11" t="s">
        <v>112</v>
      </c>
      <c r="C60" s="12">
        <v>9545000</v>
      </c>
      <c r="D60" s="12">
        <v>9845000</v>
      </c>
      <c r="E60" s="12">
        <v>11377035.75</v>
      </c>
      <c r="F60" s="13">
        <f t="shared" si="1"/>
        <v>1.1556156170644998</v>
      </c>
      <c r="G60" s="14">
        <v>8940160</v>
      </c>
      <c r="H60" s="15">
        <f t="shared" si="2"/>
        <v>2436875.75</v>
      </c>
    </row>
    <row r="61" spans="1:8" x14ac:dyDescent="0.3">
      <c r="A61" s="18"/>
      <c r="B61" s="3" t="s">
        <v>112</v>
      </c>
      <c r="C61" s="16">
        <f>SUM(C60)</f>
        <v>9545000</v>
      </c>
      <c r="D61" s="16">
        <f t="shared" ref="D61:H61" si="16">SUM(D60)</f>
        <v>9845000</v>
      </c>
      <c r="E61" s="16">
        <f t="shared" si="16"/>
        <v>11377035.75</v>
      </c>
      <c r="F61" s="17">
        <f t="shared" si="1"/>
        <v>1.1556156170644998</v>
      </c>
      <c r="G61" s="16">
        <f t="shared" si="16"/>
        <v>8940160</v>
      </c>
      <c r="H61" s="16">
        <f t="shared" si="16"/>
        <v>2436875.75</v>
      </c>
    </row>
    <row r="62" spans="1:8" x14ac:dyDescent="0.3">
      <c r="A62" s="11" t="s">
        <v>113</v>
      </c>
      <c r="B62" s="11" t="s">
        <v>114</v>
      </c>
      <c r="C62" s="12"/>
      <c r="D62" s="12"/>
      <c r="E62" s="12">
        <v>27284</v>
      </c>
      <c r="F62" s="13"/>
      <c r="G62" s="14">
        <v>29908</v>
      </c>
      <c r="H62" s="15">
        <f t="shared" si="2"/>
        <v>-2624</v>
      </c>
    </row>
    <row r="63" spans="1:8" x14ac:dyDescent="0.3">
      <c r="A63" s="18"/>
      <c r="B63" s="3" t="s">
        <v>151</v>
      </c>
      <c r="C63" s="16">
        <f>SUM(C62)</f>
        <v>0</v>
      </c>
      <c r="D63" s="16">
        <f t="shared" ref="D63:H63" si="17">SUM(D62)</f>
        <v>0</v>
      </c>
      <c r="E63" s="16">
        <f t="shared" si="17"/>
        <v>27284</v>
      </c>
      <c r="F63" s="17"/>
      <c r="G63" s="16">
        <f t="shared" si="17"/>
        <v>29908</v>
      </c>
      <c r="H63" s="16">
        <f t="shared" si="17"/>
        <v>-2624</v>
      </c>
    </row>
    <row r="64" spans="1:8" x14ac:dyDescent="0.3">
      <c r="A64" s="11" t="s">
        <v>117</v>
      </c>
      <c r="B64" s="11" t="s">
        <v>118</v>
      </c>
      <c r="C64" s="12">
        <v>3901000</v>
      </c>
      <c r="D64" s="12">
        <v>4040000</v>
      </c>
      <c r="E64" s="12">
        <v>5038679.72</v>
      </c>
      <c r="F64" s="13">
        <f t="shared" si="1"/>
        <v>1.2471979504950494</v>
      </c>
      <c r="G64" s="14">
        <v>4843960.58</v>
      </c>
      <c r="H64" s="15">
        <f t="shared" si="2"/>
        <v>194719.13999999966</v>
      </c>
    </row>
    <row r="65" spans="1:8" x14ac:dyDescent="0.3">
      <c r="A65" s="18"/>
      <c r="B65" s="3" t="s">
        <v>152</v>
      </c>
      <c r="C65" s="16">
        <f>SUM(C64)</f>
        <v>3901000</v>
      </c>
      <c r="D65" s="16">
        <f t="shared" ref="D65:H65" si="18">SUM(D64)</f>
        <v>4040000</v>
      </c>
      <c r="E65" s="16">
        <f t="shared" si="18"/>
        <v>5038679.72</v>
      </c>
      <c r="F65" s="17">
        <f t="shared" si="1"/>
        <v>1.2471979504950494</v>
      </c>
      <c r="G65" s="16">
        <f t="shared" si="18"/>
        <v>4843960.58</v>
      </c>
      <c r="H65" s="16">
        <f t="shared" si="18"/>
        <v>194719.13999999966</v>
      </c>
    </row>
    <row r="66" spans="1:8" x14ac:dyDescent="0.3">
      <c r="A66" s="11" t="s">
        <v>120</v>
      </c>
      <c r="B66" s="11" t="s">
        <v>121</v>
      </c>
      <c r="C66" s="12">
        <v>5500000</v>
      </c>
      <c r="D66" s="12">
        <v>5500000</v>
      </c>
      <c r="E66" s="12">
        <v>2172001.7999999998</v>
      </c>
      <c r="F66" s="13">
        <f t="shared" si="1"/>
        <v>0.39490941818181813</v>
      </c>
      <c r="G66" s="14">
        <v>5685108.46</v>
      </c>
      <c r="H66" s="15">
        <f t="shared" si="2"/>
        <v>-3513106.66</v>
      </c>
    </row>
    <row r="67" spans="1:8" x14ac:dyDescent="0.3">
      <c r="A67" s="11" t="s">
        <v>122</v>
      </c>
      <c r="B67" s="11" t="s">
        <v>123</v>
      </c>
      <c r="C67" s="12"/>
      <c r="D67" s="12"/>
      <c r="E67" s="12">
        <v>942774</v>
      </c>
      <c r="F67" s="13"/>
      <c r="G67" s="14">
        <v>822273</v>
      </c>
      <c r="H67" s="15">
        <f t="shared" si="2"/>
        <v>120501</v>
      </c>
    </row>
    <row r="68" spans="1:8" x14ac:dyDescent="0.3">
      <c r="A68" s="18"/>
      <c r="B68" s="3" t="s">
        <v>153</v>
      </c>
      <c r="C68" s="16">
        <f>SUM(C66:C67)</f>
        <v>5500000</v>
      </c>
      <c r="D68" s="16">
        <f t="shared" ref="D68:H68" si="19">SUM(D66:D67)</f>
        <v>5500000</v>
      </c>
      <c r="E68" s="16">
        <f t="shared" si="19"/>
        <v>3114775.8</v>
      </c>
      <c r="F68" s="17">
        <f t="shared" si="1"/>
        <v>0.56632287272727266</v>
      </c>
      <c r="G68" s="16">
        <f t="shared" si="19"/>
        <v>6507381.46</v>
      </c>
      <c r="H68" s="16">
        <f t="shared" si="19"/>
        <v>-3392605.66</v>
      </c>
    </row>
    <row r="69" spans="1:8" x14ac:dyDescent="0.3">
      <c r="A69" s="11" t="s">
        <v>125</v>
      </c>
      <c r="B69" s="11" t="s">
        <v>126</v>
      </c>
      <c r="C69" s="12">
        <v>0</v>
      </c>
      <c r="D69" s="12">
        <v>193000</v>
      </c>
      <c r="E69" s="12">
        <v>191901.79</v>
      </c>
      <c r="F69" s="13">
        <f t="shared" si="1"/>
        <v>0.99430979274611409</v>
      </c>
      <c r="G69" s="14"/>
      <c r="H69" s="15">
        <f t="shared" si="2"/>
        <v>191901.79</v>
      </c>
    </row>
    <row r="70" spans="1:8" x14ac:dyDescent="0.3">
      <c r="A70" s="11" t="s">
        <v>127</v>
      </c>
      <c r="B70" s="11" t="s">
        <v>128</v>
      </c>
      <c r="C70" s="12">
        <v>49755000</v>
      </c>
      <c r="D70" s="12">
        <v>27761000</v>
      </c>
      <c r="E70" s="12">
        <v>593372.1</v>
      </c>
      <c r="F70" s="13">
        <f t="shared" si="1"/>
        <v>2.13743056806311E-2</v>
      </c>
      <c r="G70" s="14">
        <v>925666.72</v>
      </c>
      <c r="H70" s="15">
        <f t="shared" si="2"/>
        <v>-332294.62</v>
      </c>
    </row>
    <row r="71" spans="1:8" x14ac:dyDescent="0.3">
      <c r="A71" s="19"/>
      <c r="B71" s="3" t="s">
        <v>154</v>
      </c>
      <c r="C71" s="20">
        <f>SUM(C69:C70)</f>
        <v>49755000</v>
      </c>
      <c r="D71" s="20">
        <f t="shared" ref="D71:H71" si="20">SUM(D69:D70)</f>
        <v>27954000</v>
      </c>
      <c r="E71" s="20">
        <f t="shared" si="20"/>
        <v>785273.89</v>
      </c>
      <c r="F71" s="21">
        <f t="shared" ref="F71:F72" si="21">E71/D71</f>
        <v>2.8091646633755456E-2</v>
      </c>
      <c r="G71" s="20">
        <f t="shared" si="20"/>
        <v>925666.72</v>
      </c>
      <c r="H71" s="20">
        <f t="shared" si="20"/>
        <v>-140392.82999999999</v>
      </c>
    </row>
    <row r="72" spans="1:8" x14ac:dyDescent="0.3">
      <c r="A72" s="27"/>
      <c r="B72" s="28" t="s">
        <v>155</v>
      </c>
      <c r="C72" s="29">
        <f>SUM(C71,C68,C65,C63,C61,C59,C55,C52,C50,C43,C39,C37,C33,C26,C23,C17,C13,C10,C7)</f>
        <v>790508000</v>
      </c>
      <c r="D72" s="29">
        <f t="shared" ref="D72:H72" si="22">SUM(D71,D68,D65,D63,D61,D59,D55,D52,D50,D43,D39,D37,D33,D26,D23,D17,D13,D10,D7)</f>
        <v>890627600</v>
      </c>
      <c r="E72" s="29">
        <f t="shared" si="22"/>
        <v>902629331.79000008</v>
      </c>
      <c r="F72" s="34">
        <f t="shared" si="21"/>
        <v>1.0134755893372269</v>
      </c>
      <c r="G72" s="29">
        <f t="shared" si="22"/>
        <v>912709023.85000002</v>
      </c>
      <c r="H72" s="29">
        <f t="shared" si="22"/>
        <v>-10079692.059999969</v>
      </c>
    </row>
    <row r="73" spans="1:8" x14ac:dyDescent="0.3">
      <c r="A73" s="35"/>
      <c r="B73" s="36"/>
      <c r="C73" s="37"/>
      <c r="D73" s="37"/>
      <c r="E73" s="37"/>
      <c r="F73" s="38"/>
      <c r="G73" s="37"/>
      <c r="H73" s="37"/>
    </row>
    <row r="74" spans="1:8" ht="27.6" x14ac:dyDescent="0.3">
      <c r="A74" s="1" t="s">
        <v>0</v>
      </c>
      <c r="B74" s="1" t="s">
        <v>129</v>
      </c>
      <c r="C74" s="2" t="s">
        <v>130</v>
      </c>
      <c r="D74" s="7" t="s">
        <v>131</v>
      </c>
      <c r="E74" s="7" t="s">
        <v>132</v>
      </c>
      <c r="F74" s="7" t="s">
        <v>133</v>
      </c>
      <c r="G74" s="8" t="s">
        <v>134</v>
      </c>
      <c r="H74" s="9" t="s">
        <v>135</v>
      </c>
    </row>
    <row r="75" spans="1:8" ht="12.75" customHeight="1" x14ac:dyDescent="0.3">
      <c r="A75" s="44" t="s">
        <v>137</v>
      </c>
      <c r="B75" s="47"/>
      <c r="C75" s="47"/>
      <c r="D75" s="47"/>
      <c r="E75" s="47"/>
      <c r="F75" s="47"/>
      <c r="G75" s="47"/>
      <c r="H75" s="48"/>
    </row>
    <row r="76" spans="1:8" x14ac:dyDescent="0.3">
      <c r="A76" s="23">
        <v>1014</v>
      </c>
      <c r="B76" s="11" t="s">
        <v>1</v>
      </c>
      <c r="C76" s="12">
        <v>240000</v>
      </c>
      <c r="D76" s="12">
        <v>240000</v>
      </c>
      <c r="E76" s="12">
        <v>161278</v>
      </c>
      <c r="F76" s="24">
        <f t="shared" ref="F76:F139" si="23">E76/D76</f>
        <v>0.67199166666666665</v>
      </c>
      <c r="G76" s="12">
        <v>302770</v>
      </c>
      <c r="H76" s="12">
        <f t="shared" si="2"/>
        <v>-141492</v>
      </c>
    </row>
    <row r="77" spans="1:8" x14ac:dyDescent="0.3">
      <c r="A77" s="23">
        <v>1031</v>
      </c>
      <c r="B77" s="11" t="s">
        <v>3</v>
      </c>
      <c r="C77" s="12">
        <v>4000000</v>
      </c>
      <c r="D77" s="12">
        <v>7857000</v>
      </c>
      <c r="E77" s="12">
        <v>7853870.8600000003</v>
      </c>
      <c r="F77" s="24">
        <f t="shared" si="23"/>
        <v>0.99960173857706514</v>
      </c>
      <c r="G77" s="12">
        <v>10072327</v>
      </c>
      <c r="H77" s="12">
        <f t="shared" si="2"/>
        <v>-2218456.1399999997</v>
      </c>
    </row>
    <row r="78" spans="1:8" x14ac:dyDescent="0.3">
      <c r="A78" s="23">
        <v>1036</v>
      </c>
      <c r="B78" s="11" t="s">
        <v>4</v>
      </c>
      <c r="C78" s="12">
        <v>0</v>
      </c>
      <c r="D78" s="12">
        <v>111000</v>
      </c>
      <c r="E78" s="12">
        <v>110675</v>
      </c>
      <c r="F78" s="24">
        <f t="shared" si="23"/>
        <v>0.99707207207207205</v>
      </c>
      <c r="G78" s="12">
        <v>125941</v>
      </c>
      <c r="H78" s="12">
        <f t="shared" si="2"/>
        <v>-15266</v>
      </c>
    </row>
    <row r="79" spans="1:8" x14ac:dyDescent="0.3">
      <c r="A79" s="23">
        <v>1037</v>
      </c>
      <c r="B79" s="11" t="s">
        <v>6</v>
      </c>
      <c r="C79" s="12">
        <v>1784000</v>
      </c>
      <c r="D79" s="12">
        <v>1984000</v>
      </c>
      <c r="E79" s="12">
        <v>200000</v>
      </c>
      <c r="F79" s="24">
        <f t="shared" si="23"/>
        <v>0.10080645161290322</v>
      </c>
      <c r="G79" s="12"/>
      <c r="H79" s="12">
        <f t="shared" si="2"/>
        <v>200000</v>
      </c>
    </row>
    <row r="80" spans="1:8" x14ac:dyDescent="0.3">
      <c r="A80" s="23">
        <v>1039</v>
      </c>
      <c r="B80" s="11" t="s">
        <v>7</v>
      </c>
      <c r="C80" s="12"/>
      <c r="D80" s="12"/>
      <c r="E80" s="12"/>
      <c r="F80" s="24"/>
      <c r="G80" s="12">
        <v>19934</v>
      </c>
      <c r="H80" s="12">
        <f t="shared" si="2"/>
        <v>-19934</v>
      </c>
    </row>
    <row r="81" spans="1:8" x14ac:dyDescent="0.3">
      <c r="A81" s="23">
        <v>1069</v>
      </c>
      <c r="B81" s="11" t="s">
        <v>8</v>
      </c>
      <c r="C81" s="12">
        <v>10000</v>
      </c>
      <c r="D81" s="12">
        <v>10000</v>
      </c>
      <c r="E81" s="12"/>
      <c r="F81" s="24">
        <f t="shared" si="23"/>
        <v>0</v>
      </c>
      <c r="G81" s="12"/>
      <c r="H81" s="12">
        <f t="shared" si="2"/>
        <v>0</v>
      </c>
    </row>
    <row r="82" spans="1:8" x14ac:dyDescent="0.3">
      <c r="A82" s="4"/>
      <c r="B82" s="4" t="s">
        <v>140</v>
      </c>
      <c r="C82" s="5">
        <f>SUM(C76:C81)</f>
        <v>6034000</v>
      </c>
      <c r="D82" s="5">
        <f t="shared" ref="D82:H82" si="24">SUM(D76:D81)</f>
        <v>10202000</v>
      </c>
      <c r="E82" s="5">
        <f t="shared" si="24"/>
        <v>8325823.8600000003</v>
      </c>
      <c r="F82" s="6">
        <f t="shared" si="23"/>
        <v>0.81609722211331115</v>
      </c>
      <c r="G82" s="5">
        <f t="shared" si="24"/>
        <v>10520972</v>
      </c>
      <c r="H82" s="5">
        <f t="shared" si="24"/>
        <v>-2195148.1399999997</v>
      </c>
    </row>
    <row r="83" spans="1:8" x14ac:dyDescent="0.3">
      <c r="A83" s="23">
        <v>2199</v>
      </c>
      <c r="B83" s="11" t="s">
        <v>13</v>
      </c>
      <c r="C83" s="12">
        <v>0</v>
      </c>
      <c r="D83" s="12">
        <v>100000</v>
      </c>
      <c r="E83" s="12">
        <v>100000</v>
      </c>
      <c r="F83" s="24">
        <f t="shared" si="23"/>
        <v>1</v>
      </c>
      <c r="G83" s="12"/>
      <c r="H83" s="12">
        <f t="shared" si="2"/>
        <v>100000</v>
      </c>
    </row>
    <row r="84" spans="1:8" x14ac:dyDescent="0.3">
      <c r="A84" s="4"/>
      <c r="B84" s="4" t="s">
        <v>141</v>
      </c>
      <c r="C84" s="5">
        <f>SUM(C83)</f>
        <v>0</v>
      </c>
      <c r="D84" s="5">
        <f t="shared" ref="D84:H84" si="25">SUM(D83)</f>
        <v>100000</v>
      </c>
      <c r="E84" s="5">
        <f t="shared" si="25"/>
        <v>100000</v>
      </c>
      <c r="F84" s="6">
        <f t="shared" si="23"/>
        <v>1</v>
      </c>
      <c r="G84" s="5">
        <f t="shared" si="25"/>
        <v>0</v>
      </c>
      <c r="H84" s="5">
        <f t="shared" si="25"/>
        <v>100000</v>
      </c>
    </row>
    <row r="85" spans="1:8" x14ac:dyDescent="0.3">
      <c r="A85" s="23">
        <v>2212</v>
      </c>
      <c r="B85" s="11" t="s">
        <v>15</v>
      </c>
      <c r="C85" s="12">
        <v>48900000</v>
      </c>
      <c r="D85" s="12">
        <v>50350000</v>
      </c>
      <c r="E85" s="12">
        <v>27680269.219999999</v>
      </c>
      <c r="F85" s="24">
        <f t="shared" si="23"/>
        <v>0.54975708480635543</v>
      </c>
      <c r="G85" s="12">
        <v>19124523.02</v>
      </c>
      <c r="H85" s="12">
        <f t="shared" si="2"/>
        <v>8555746.1999999993</v>
      </c>
    </row>
    <row r="86" spans="1:8" x14ac:dyDescent="0.3">
      <c r="A86" s="23">
        <v>2219</v>
      </c>
      <c r="B86" s="11" t="s">
        <v>17</v>
      </c>
      <c r="C86" s="12">
        <v>22330000</v>
      </c>
      <c r="D86" s="12">
        <v>23730000</v>
      </c>
      <c r="E86" s="12">
        <v>8804617.6999999993</v>
      </c>
      <c r="F86" s="24">
        <f t="shared" si="23"/>
        <v>0.37103319426885795</v>
      </c>
      <c r="G86" s="12">
        <v>6392323.1200000001</v>
      </c>
      <c r="H86" s="12">
        <f t="shared" si="2"/>
        <v>2412294.5799999991</v>
      </c>
    </row>
    <row r="87" spans="1:8" x14ac:dyDescent="0.3">
      <c r="A87" s="23">
        <v>2221</v>
      </c>
      <c r="B87" s="11" t="s">
        <v>19</v>
      </c>
      <c r="C87" s="12">
        <v>55391000</v>
      </c>
      <c r="D87" s="12">
        <v>55391000</v>
      </c>
      <c r="E87" s="12">
        <v>54584476.299999997</v>
      </c>
      <c r="F87" s="24">
        <f t="shared" si="23"/>
        <v>0.98543944503619718</v>
      </c>
      <c r="G87" s="12">
        <v>46625586.5</v>
      </c>
      <c r="H87" s="12">
        <f t="shared" si="2"/>
        <v>7958889.799999997</v>
      </c>
    </row>
    <row r="88" spans="1:8" x14ac:dyDescent="0.3">
      <c r="A88" s="4"/>
      <c r="B88" s="4" t="s">
        <v>142</v>
      </c>
      <c r="C88" s="5">
        <f>SUM(C85:C87)</f>
        <v>126621000</v>
      </c>
      <c r="D88" s="5">
        <f t="shared" ref="D88:H88" si="26">SUM(D85:D87)</f>
        <v>129471000</v>
      </c>
      <c r="E88" s="5">
        <f t="shared" si="26"/>
        <v>91069363.219999999</v>
      </c>
      <c r="F88" s="6">
        <f t="shared" si="23"/>
        <v>0.70339584323902649</v>
      </c>
      <c r="G88" s="5">
        <f t="shared" si="26"/>
        <v>72142432.640000001</v>
      </c>
      <c r="H88" s="5">
        <f t="shared" si="26"/>
        <v>18926930.579999994</v>
      </c>
    </row>
    <row r="89" spans="1:8" x14ac:dyDescent="0.3">
      <c r="A89" s="23">
        <v>2322</v>
      </c>
      <c r="B89" s="11" t="s">
        <v>20</v>
      </c>
      <c r="C89" s="12">
        <v>10000</v>
      </c>
      <c r="D89" s="12">
        <v>10000</v>
      </c>
      <c r="E89" s="12"/>
      <c r="F89" s="24">
        <f t="shared" si="23"/>
        <v>0</v>
      </c>
      <c r="G89" s="12"/>
      <c r="H89" s="12">
        <f t="shared" si="2"/>
        <v>0</v>
      </c>
    </row>
    <row r="90" spans="1:8" x14ac:dyDescent="0.3">
      <c r="A90" s="23">
        <v>2333</v>
      </c>
      <c r="B90" s="11" t="s">
        <v>21</v>
      </c>
      <c r="C90" s="12">
        <v>500000</v>
      </c>
      <c r="D90" s="12">
        <v>750000</v>
      </c>
      <c r="E90" s="12">
        <v>98771.74</v>
      </c>
      <c r="F90" s="24">
        <f t="shared" si="23"/>
        <v>0.13169565333333333</v>
      </c>
      <c r="G90" s="12"/>
      <c r="H90" s="12">
        <f t="shared" si="2"/>
        <v>98771.74</v>
      </c>
    </row>
    <row r="91" spans="1:8" x14ac:dyDescent="0.3">
      <c r="A91" s="23">
        <v>2399</v>
      </c>
      <c r="B91" s="11" t="s">
        <v>23</v>
      </c>
      <c r="C91" s="12">
        <v>45000</v>
      </c>
      <c r="D91" s="12">
        <v>512000</v>
      </c>
      <c r="E91" s="12">
        <v>470735.4</v>
      </c>
      <c r="F91" s="24">
        <f t="shared" si="23"/>
        <v>0.91940507812500005</v>
      </c>
      <c r="G91" s="12">
        <v>31232.7</v>
      </c>
      <c r="H91" s="12">
        <f t="shared" si="2"/>
        <v>439502.7</v>
      </c>
    </row>
    <row r="92" spans="1:8" x14ac:dyDescent="0.3">
      <c r="A92" s="4"/>
      <c r="B92" s="4" t="s">
        <v>156</v>
      </c>
      <c r="C92" s="5">
        <f>SUM(C89:C91)</f>
        <v>555000</v>
      </c>
      <c r="D92" s="5">
        <f t="shared" ref="D92:H92" si="27">SUM(D89:D91)</f>
        <v>1272000</v>
      </c>
      <c r="E92" s="5">
        <f t="shared" si="27"/>
        <v>569507.14</v>
      </c>
      <c r="F92" s="6">
        <f t="shared" si="23"/>
        <v>0.44772573899371071</v>
      </c>
      <c r="G92" s="5">
        <f t="shared" si="27"/>
        <v>31232.7</v>
      </c>
      <c r="H92" s="5">
        <f t="shared" si="27"/>
        <v>538274.44000000006</v>
      </c>
    </row>
    <row r="93" spans="1:8" x14ac:dyDescent="0.3">
      <c r="A93" s="23">
        <v>3111</v>
      </c>
      <c r="B93" s="11" t="s">
        <v>25</v>
      </c>
      <c r="C93" s="12">
        <v>28682000</v>
      </c>
      <c r="D93" s="12">
        <v>27751000</v>
      </c>
      <c r="E93" s="12">
        <v>16864772.550000001</v>
      </c>
      <c r="F93" s="24">
        <f t="shared" si="23"/>
        <v>0.60771765161615798</v>
      </c>
      <c r="G93" s="12">
        <v>24489507.670000002</v>
      </c>
      <c r="H93" s="12">
        <f t="shared" si="2"/>
        <v>-7624735.120000001</v>
      </c>
    </row>
    <row r="94" spans="1:8" x14ac:dyDescent="0.3">
      <c r="A94" s="23">
        <v>3113</v>
      </c>
      <c r="B94" s="11" t="s">
        <v>27</v>
      </c>
      <c r="C94" s="12">
        <v>48260000</v>
      </c>
      <c r="D94" s="12">
        <v>52516000</v>
      </c>
      <c r="E94" s="12">
        <v>51931082.039999999</v>
      </c>
      <c r="F94" s="24">
        <f t="shared" si="23"/>
        <v>0.98886209993144947</v>
      </c>
      <c r="G94" s="12">
        <v>53219007.560000002</v>
      </c>
      <c r="H94" s="12">
        <f t="shared" si="2"/>
        <v>-1287925.5200000033</v>
      </c>
    </row>
    <row r="95" spans="1:8" x14ac:dyDescent="0.3">
      <c r="A95" s="23">
        <v>3114</v>
      </c>
      <c r="B95" s="11" t="s">
        <v>29</v>
      </c>
      <c r="C95" s="12">
        <v>7557000</v>
      </c>
      <c r="D95" s="12">
        <v>7589000</v>
      </c>
      <c r="E95" s="12">
        <v>7588155.3300000001</v>
      </c>
      <c r="F95" s="24">
        <f t="shared" si="23"/>
        <v>0.99988869811569381</v>
      </c>
      <c r="G95" s="12">
        <v>8079487.8300000001</v>
      </c>
      <c r="H95" s="12">
        <f t="shared" si="2"/>
        <v>-491332.5</v>
      </c>
    </row>
    <row r="96" spans="1:8" x14ac:dyDescent="0.3">
      <c r="A96" s="23">
        <v>3122</v>
      </c>
      <c r="B96" s="11" t="s">
        <v>30</v>
      </c>
      <c r="C96" s="12">
        <v>100000</v>
      </c>
      <c r="D96" s="12">
        <v>100000</v>
      </c>
      <c r="E96" s="12"/>
      <c r="F96" s="24">
        <f t="shared" si="23"/>
        <v>0</v>
      </c>
      <c r="G96" s="12">
        <v>118000</v>
      </c>
      <c r="H96" s="12">
        <f t="shared" si="2"/>
        <v>-118000</v>
      </c>
    </row>
    <row r="97" spans="1:8" x14ac:dyDescent="0.3">
      <c r="A97" s="23">
        <v>3133</v>
      </c>
      <c r="B97" s="11" t="s">
        <v>31</v>
      </c>
      <c r="C97" s="12"/>
      <c r="D97" s="12"/>
      <c r="E97" s="12"/>
      <c r="F97" s="24"/>
      <c r="G97" s="12">
        <v>30000</v>
      </c>
      <c r="H97" s="12">
        <f t="shared" ref="H97:H175" si="28">E97-G97</f>
        <v>-30000</v>
      </c>
    </row>
    <row r="98" spans="1:8" x14ac:dyDescent="0.3">
      <c r="A98" s="4"/>
      <c r="B98" s="4" t="s">
        <v>143</v>
      </c>
      <c r="C98" s="5">
        <f>SUM(C93:C97)</f>
        <v>84599000</v>
      </c>
      <c r="D98" s="5">
        <f t="shared" ref="D98:H98" si="29">SUM(D93:D97)</f>
        <v>87956000</v>
      </c>
      <c r="E98" s="5">
        <f t="shared" si="29"/>
        <v>76384009.920000002</v>
      </c>
      <c r="F98" s="6">
        <f t="shared" si="23"/>
        <v>0.8684343298922188</v>
      </c>
      <c r="G98" s="5">
        <f t="shared" si="29"/>
        <v>85936003.060000002</v>
      </c>
      <c r="H98" s="5">
        <f t="shared" si="29"/>
        <v>-9551993.1400000043</v>
      </c>
    </row>
    <row r="99" spans="1:8" x14ac:dyDescent="0.3">
      <c r="A99" s="23">
        <v>3211</v>
      </c>
      <c r="B99" s="11" t="s">
        <v>32</v>
      </c>
      <c r="C99" s="12"/>
      <c r="D99" s="12"/>
      <c r="E99" s="12"/>
      <c r="F99" s="24"/>
      <c r="G99" s="12">
        <v>65782.95</v>
      </c>
      <c r="H99" s="12">
        <f t="shared" si="28"/>
        <v>-65782.95</v>
      </c>
    </row>
    <row r="100" spans="1:8" x14ac:dyDescent="0.3">
      <c r="A100" s="23">
        <v>3231</v>
      </c>
      <c r="B100" s="11" t="s">
        <v>34</v>
      </c>
      <c r="C100" s="12">
        <v>1360000</v>
      </c>
      <c r="D100" s="12">
        <v>1397000</v>
      </c>
      <c r="E100" s="12">
        <v>1395945.78</v>
      </c>
      <c r="F100" s="24">
        <f t="shared" si="23"/>
        <v>0.9992453686471009</v>
      </c>
      <c r="G100" s="12">
        <v>1555342.7</v>
      </c>
      <c r="H100" s="12">
        <f t="shared" si="28"/>
        <v>-159396.91999999993</v>
      </c>
    </row>
    <row r="101" spans="1:8" x14ac:dyDescent="0.3">
      <c r="A101" s="23">
        <v>3233</v>
      </c>
      <c r="B101" s="11" t="s">
        <v>36</v>
      </c>
      <c r="C101" s="12">
        <v>1871000</v>
      </c>
      <c r="D101" s="12">
        <v>1871000</v>
      </c>
      <c r="E101" s="12">
        <v>1870727.99</v>
      </c>
      <c r="F101" s="24">
        <f t="shared" si="23"/>
        <v>0.99985461785141638</v>
      </c>
      <c r="G101" s="12">
        <v>924002</v>
      </c>
      <c r="H101" s="12">
        <f t="shared" si="28"/>
        <v>946725.99</v>
      </c>
    </row>
    <row r="102" spans="1:8" x14ac:dyDescent="0.3">
      <c r="A102" s="23">
        <v>3299</v>
      </c>
      <c r="B102" s="11" t="s">
        <v>37</v>
      </c>
      <c r="C102" s="12">
        <v>4000000</v>
      </c>
      <c r="D102" s="12">
        <v>6637000</v>
      </c>
      <c r="E102" s="12">
        <v>3570878.7</v>
      </c>
      <c r="F102" s="24">
        <f t="shared" si="23"/>
        <v>0.53802602079252682</v>
      </c>
      <c r="G102" s="12"/>
      <c r="H102" s="12">
        <f t="shared" si="28"/>
        <v>3570878.7</v>
      </c>
    </row>
    <row r="103" spans="1:8" x14ac:dyDescent="0.3">
      <c r="A103" s="4"/>
      <c r="B103" s="4" t="s">
        <v>143</v>
      </c>
      <c r="C103" s="5">
        <f>SUM(C99:C102)</f>
        <v>7231000</v>
      </c>
      <c r="D103" s="5">
        <f t="shared" ref="D103:H103" si="30">SUM(D99:D102)</f>
        <v>9905000</v>
      </c>
      <c r="E103" s="5">
        <f t="shared" si="30"/>
        <v>6837552.4700000007</v>
      </c>
      <c r="F103" s="6">
        <f t="shared" si="23"/>
        <v>0.69031322261484107</v>
      </c>
      <c r="G103" s="5">
        <f t="shared" si="30"/>
        <v>2545127.65</v>
      </c>
      <c r="H103" s="5">
        <f t="shared" si="30"/>
        <v>4292424.82</v>
      </c>
    </row>
    <row r="104" spans="1:8" x14ac:dyDescent="0.3">
      <c r="A104" s="23">
        <v>3312</v>
      </c>
      <c r="B104" s="11" t="s">
        <v>38</v>
      </c>
      <c r="C104" s="12"/>
      <c r="D104" s="12"/>
      <c r="E104" s="12"/>
      <c r="F104" s="24"/>
      <c r="G104" s="12">
        <v>150000</v>
      </c>
      <c r="H104" s="12">
        <f t="shared" si="28"/>
        <v>-150000</v>
      </c>
    </row>
    <row r="105" spans="1:8" x14ac:dyDescent="0.3">
      <c r="A105" s="23">
        <v>3314</v>
      </c>
      <c r="B105" s="11" t="s">
        <v>40</v>
      </c>
      <c r="C105" s="12">
        <v>17720000</v>
      </c>
      <c r="D105" s="12">
        <v>18745000</v>
      </c>
      <c r="E105" s="12">
        <v>18743682.109999999</v>
      </c>
      <c r="F105" s="24">
        <f t="shared" si="23"/>
        <v>0.99992969378500929</v>
      </c>
      <c r="G105" s="12">
        <v>18418305.280000001</v>
      </c>
      <c r="H105" s="12">
        <f t="shared" si="28"/>
        <v>325376.82999999821</v>
      </c>
    </row>
    <row r="106" spans="1:8" x14ac:dyDescent="0.3">
      <c r="A106" s="23">
        <v>3315</v>
      </c>
      <c r="B106" s="11" t="s">
        <v>41</v>
      </c>
      <c r="C106" s="12"/>
      <c r="D106" s="12"/>
      <c r="E106" s="12"/>
      <c r="F106" s="24"/>
      <c r="G106" s="12">
        <v>100000</v>
      </c>
      <c r="H106" s="12">
        <f t="shared" si="28"/>
        <v>-100000</v>
      </c>
    </row>
    <row r="107" spans="1:8" x14ac:dyDescent="0.3">
      <c r="A107" s="23">
        <v>3319</v>
      </c>
      <c r="B107" s="11" t="s">
        <v>45</v>
      </c>
      <c r="C107" s="12">
        <v>23877000</v>
      </c>
      <c r="D107" s="12">
        <v>24861000</v>
      </c>
      <c r="E107" s="12">
        <v>11323600.93</v>
      </c>
      <c r="F107" s="24">
        <f t="shared" si="23"/>
        <v>0.45547648646474398</v>
      </c>
      <c r="G107" s="12">
        <v>10366604.58</v>
      </c>
      <c r="H107" s="12">
        <f t="shared" si="28"/>
        <v>956996.34999999963</v>
      </c>
    </row>
    <row r="108" spans="1:8" x14ac:dyDescent="0.3">
      <c r="A108" s="23">
        <v>3322</v>
      </c>
      <c r="B108" s="11" t="s">
        <v>46</v>
      </c>
      <c r="C108" s="12">
        <v>3770000</v>
      </c>
      <c r="D108" s="12">
        <v>4069000</v>
      </c>
      <c r="E108" s="12">
        <v>2797725</v>
      </c>
      <c r="F108" s="24">
        <f t="shared" si="23"/>
        <v>0.68757065618087987</v>
      </c>
      <c r="G108" s="12">
        <v>1780784.8</v>
      </c>
      <c r="H108" s="12">
        <f t="shared" si="28"/>
        <v>1016940.2</v>
      </c>
    </row>
    <row r="109" spans="1:8" x14ac:dyDescent="0.3">
      <c r="A109" s="23">
        <v>3349</v>
      </c>
      <c r="B109" s="11" t="s">
        <v>48</v>
      </c>
      <c r="C109" s="12">
        <v>2065000</v>
      </c>
      <c r="D109" s="12">
        <v>2065000</v>
      </c>
      <c r="E109" s="12">
        <v>1489825.3</v>
      </c>
      <c r="F109" s="24">
        <f t="shared" si="23"/>
        <v>0.72146503631961256</v>
      </c>
      <c r="G109" s="12">
        <v>1561660.1</v>
      </c>
      <c r="H109" s="12">
        <f t="shared" si="28"/>
        <v>-71834.800000000047</v>
      </c>
    </row>
    <row r="110" spans="1:8" x14ac:dyDescent="0.3">
      <c r="A110" s="23">
        <v>3391</v>
      </c>
      <c r="B110" s="11" t="s">
        <v>50</v>
      </c>
      <c r="C110" s="12"/>
      <c r="D110" s="12"/>
      <c r="E110" s="12"/>
      <c r="F110" s="24"/>
      <c r="G110" s="12">
        <v>114000</v>
      </c>
      <c r="H110" s="12">
        <f t="shared" si="28"/>
        <v>-114000</v>
      </c>
    </row>
    <row r="111" spans="1:8" x14ac:dyDescent="0.3">
      <c r="A111" s="23">
        <v>3392</v>
      </c>
      <c r="B111" s="11" t="s">
        <v>51</v>
      </c>
      <c r="C111" s="12">
        <v>0</v>
      </c>
      <c r="D111" s="12">
        <v>1560000</v>
      </c>
      <c r="E111" s="12">
        <v>531943.82999999996</v>
      </c>
      <c r="F111" s="24">
        <f t="shared" si="23"/>
        <v>0.34098963461538456</v>
      </c>
      <c r="G111" s="12">
        <v>62450</v>
      </c>
      <c r="H111" s="12">
        <f t="shared" si="28"/>
        <v>469493.82999999996</v>
      </c>
    </row>
    <row r="112" spans="1:8" x14ac:dyDescent="0.3">
      <c r="A112" s="23">
        <v>3399</v>
      </c>
      <c r="B112" s="11" t="s">
        <v>53</v>
      </c>
      <c r="C112" s="12">
        <v>250000</v>
      </c>
      <c r="D112" s="12">
        <v>300000</v>
      </c>
      <c r="E112" s="12">
        <v>200902</v>
      </c>
      <c r="F112" s="24">
        <f t="shared" si="23"/>
        <v>0.66967333333333334</v>
      </c>
      <c r="G112" s="12">
        <v>181880</v>
      </c>
      <c r="H112" s="12">
        <f t="shared" si="28"/>
        <v>19022</v>
      </c>
    </row>
    <row r="113" spans="1:8" x14ac:dyDescent="0.3">
      <c r="A113" s="4"/>
      <c r="B113" s="4" t="s">
        <v>144</v>
      </c>
      <c r="C113" s="5">
        <f>SUM(C104:C112)</f>
        <v>47682000</v>
      </c>
      <c r="D113" s="5">
        <f t="shared" ref="D113:H113" si="31">SUM(D104:D112)</f>
        <v>51600000</v>
      </c>
      <c r="E113" s="5">
        <f t="shared" si="31"/>
        <v>35087679.169999994</v>
      </c>
      <c r="F113" s="6">
        <f t="shared" si="23"/>
        <v>0.67999378236434094</v>
      </c>
      <c r="G113" s="5">
        <f t="shared" si="31"/>
        <v>32735684.760000002</v>
      </c>
      <c r="H113" s="5">
        <f t="shared" si="31"/>
        <v>2351994.4099999978</v>
      </c>
    </row>
    <row r="114" spans="1:8" x14ac:dyDescent="0.3">
      <c r="A114" s="23">
        <v>3412</v>
      </c>
      <c r="B114" s="11" t="s">
        <v>55</v>
      </c>
      <c r="C114" s="12">
        <v>62200000</v>
      </c>
      <c r="D114" s="12">
        <v>58637000</v>
      </c>
      <c r="E114" s="12">
        <v>56457609.079999998</v>
      </c>
      <c r="F114" s="24">
        <f t="shared" si="23"/>
        <v>0.96283249620546751</v>
      </c>
      <c r="G114" s="12">
        <v>57402070.450000003</v>
      </c>
      <c r="H114" s="12">
        <f t="shared" si="28"/>
        <v>-944461.37000000477</v>
      </c>
    </row>
    <row r="115" spans="1:8" x14ac:dyDescent="0.3">
      <c r="A115" s="23">
        <v>3419</v>
      </c>
      <c r="B115" s="11" t="s">
        <v>57</v>
      </c>
      <c r="C115" s="12">
        <v>14150000</v>
      </c>
      <c r="D115" s="12">
        <v>30700000</v>
      </c>
      <c r="E115" s="12">
        <v>30559341</v>
      </c>
      <c r="F115" s="24">
        <f t="shared" si="23"/>
        <v>0.99541827361563517</v>
      </c>
      <c r="G115" s="12">
        <v>18938290.600000001</v>
      </c>
      <c r="H115" s="12">
        <f t="shared" si="28"/>
        <v>11621050.399999999</v>
      </c>
    </row>
    <row r="116" spans="1:8" x14ac:dyDescent="0.3">
      <c r="A116" s="23">
        <v>3429</v>
      </c>
      <c r="B116" s="11" t="s">
        <v>59</v>
      </c>
      <c r="C116" s="12">
        <v>1000000</v>
      </c>
      <c r="D116" s="12">
        <v>1050000</v>
      </c>
      <c r="E116" s="12">
        <v>140508</v>
      </c>
      <c r="F116" s="24">
        <f t="shared" si="23"/>
        <v>0.13381714285714286</v>
      </c>
      <c r="G116" s="12">
        <v>841672</v>
      </c>
      <c r="H116" s="12">
        <f t="shared" si="28"/>
        <v>-701164</v>
      </c>
    </row>
    <row r="117" spans="1:8" x14ac:dyDescent="0.3">
      <c r="A117" s="4"/>
      <c r="B117" s="4" t="s">
        <v>145</v>
      </c>
      <c r="C117" s="5">
        <f>SUM(C114:C116)</f>
        <v>77350000</v>
      </c>
      <c r="D117" s="5">
        <f t="shared" ref="D117:H117" si="32">SUM(D114:D116)</f>
        <v>90387000</v>
      </c>
      <c r="E117" s="5">
        <f t="shared" si="32"/>
        <v>87157458.079999998</v>
      </c>
      <c r="F117" s="6">
        <f t="shared" si="23"/>
        <v>0.96426984057441889</v>
      </c>
      <c r="G117" s="5">
        <f t="shared" si="32"/>
        <v>77182033.050000012</v>
      </c>
      <c r="H117" s="5">
        <f t="shared" si="32"/>
        <v>9975425.0299999937</v>
      </c>
    </row>
    <row r="118" spans="1:8" x14ac:dyDescent="0.3">
      <c r="A118" s="23">
        <v>3519</v>
      </c>
      <c r="B118" s="11" t="s">
        <v>61</v>
      </c>
      <c r="C118" s="12">
        <v>0</v>
      </c>
      <c r="D118" s="12">
        <v>1896000</v>
      </c>
      <c r="E118" s="12">
        <v>1895800</v>
      </c>
      <c r="F118" s="24">
        <f t="shared" si="23"/>
        <v>0.99989451476793245</v>
      </c>
      <c r="G118" s="12">
        <v>1405000</v>
      </c>
      <c r="H118" s="12">
        <f t="shared" si="28"/>
        <v>490800</v>
      </c>
    </row>
    <row r="119" spans="1:8" x14ac:dyDescent="0.3">
      <c r="A119" s="23">
        <v>3522</v>
      </c>
      <c r="B119" s="11" t="s">
        <v>62</v>
      </c>
      <c r="C119" s="12">
        <v>0</v>
      </c>
      <c r="D119" s="12">
        <v>15000</v>
      </c>
      <c r="E119" s="12">
        <v>15000</v>
      </c>
      <c r="F119" s="24">
        <f t="shared" si="23"/>
        <v>1</v>
      </c>
      <c r="G119" s="12"/>
      <c r="H119" s="12">
        <f t="shared" si="28"/>
        <v>15000</v>
      </c>
    </row>
    <row r="120" spans="1:8" x14ac:dyDescent="0.3">
      <c r="A120" s="23">
        <v>3541</v>
      </c>
      <c r="B120" s="11" t="s">
        <v>63</v>
      </c>
      <c r="C120" s="12">
        <v>250000</v>
      </c>
      <c r="D120" s="12">
        <v>250000</v>
      </c>
      <c r="E120" s="12">
        <v>250000</v>
      </c>
      <c r="F120" s="24">
        <f t="shared" si="23"/>
        <v>1</v>
      </c>
      <c r="G120" s="12">
        <v>350000</v>
      </c>
      <c r="H120" s="12">
        <f t="shared" si="28"/>
        <v>-100000</v>
      </c>
    </row>
    <row r="121" spans="1:8" x14ac:dyDescent="0.3">
      <c r="A121" s="4"/>
      <c r="B121" s="4" t="s">
        <v>146</v>
      </c>
      <c r="C121" s="5">
        <f>SUM(C118:C120)</f>
        <v>250000</v>
      </c>
      <c r="D121" s="5">
        <f t="shared" ref="D121:H121" si="33">SUM(D118:D120)</f>
        <v>2161000</v>
      </c>
      <c r="E121" s="5">
        <f t="shared" si="33"/>
        <v>2160800</v>
      </c>
      <c r="F121" s="6">
        <f t="shared" si="23"/>
        <v>0.99990745025451178</v>
      </c>
      <c r="G121" s="5">
        <f t="shared" si="33"/>
        <v>1755000</v>
      </c>
      <c r="H121" s="5">
        <f t="shared" si="33"/>
        <v>405800</v>
      </c>
    </row>
    <row r="122" spans="1:8" x14ac:dyDescent="0.3">
      <c r="A122" s="23">
        <v>3612</v>
      </c>
      <c r="B122" s="11" t="s">
        <v>65</v>
      </c>
      <c r="C122" s="12">
        <v>12853000</v>
      </c>
      <c r="D122" s="12">
        <v>13464000</v>
      </c>
      <c r="E122" s="12">
        <v>11750431.789999999</v>
      </c>
      <c r="F122" s="24">
        <f t="shared" si="23"/>
        <v>0.87272963383838376</v>
      </c>
      <c r="G122" s="12">
        <v>12043290.609999999</v>
      </c>
      <c r="H122" s="12">
        <f t="shared" si="28"/>
        <v>-292858.8200000003</v>
      </c>
    </row>
    <row r="123" spans="1:8" x14ac:dyDescent="0.3">
      <c r="A123" s="23">
        <v>3613</v>
      </c>
      <c r="B123" s="11" t="s">
        <v>67</v>
      </c>
      <c r="C123" s="12">
        <v>13145000</v>
      </c>
      <c r="D123" s="12">
        <v>12720000</v>
      </c>
      <c r="E123" s="12">
        <v>11306741.1</v>
      </c>
      <c r="F123" s="24">
        <f t="shared" si="23"/>
        <v>0.88889474056603768</v>
      </c>
      <c r="G123" s="12">
        <v>10001442.75</v>
      </c>
      <c r="H123" s="12">
        <f t="shared" si="28"/>
        <v>1305298.3499999996</v>
      </c>
    </row>
    <row r="124" spans="1:8" x14ac:dyDescent="0.3">
      <c r="A124" s="23">
        <v>3619</v>
      </c>
      <c r="B124" s="11" t="s">
        <v>68</v>
      </c>
      <c r="C124" s="12"/>
      <c r="D124" s="12"/>
      <c r="E124" s="12"/>
      <c r="F124" s="24"/>
      <c r="G124" s="12">
        <v>100000</v>
      </c>
      <c r="H124" s="12">
        <f t="shared" si="28"/>
        <v>-100000</v>
      </c>
    </row>
    <row r="125" spans="1:8" x14ac:dyDescent="0.3">
      <c r="A125" s="23">
        <v>3631</v>
      </c>
      <c r="B125" s="11" t="s">
        <v>69</v>
      </c>
      <c r="C125" s="12">
        <v>3300000</v>
      </c>
      <c r="D125" s="12">
        <v>2340000</v>
      </c>
      <c r="E125" s="12">
        <v>2087611.49</v>
      </c>
      <c r="F125" s="24">
        <f t="shared" si="23"/>
        <v>0.89214166239316239</v>
      </c>
      <c r="G125" s="12">
        <v>1209794.2</v>
      </c>
      <c r="H125" s="12">
        <f t="shared" si="28"/>
        <v>877817.29</v>
      </c>
    </row>
    <row r="126" spans="1:8" x14ac:dyDescent="0.3">
      <c r="A126" s="23">
        <v>3632</v>
      </c>
      <c r="B126" s="11" t="s">
        <v>70</v>
      </c>
      <c r="C126" s="12">
        <v>4550000</v>
      </c>
      <c r="D126" s="12">
        <v>4530000</v>
      </c>
      <c r="E126" s="12">
        <v>3149278</v>
      </c>
      <c r="F126" s="24">
        <f t="shared" si="23"/>
        <v>0.69520485651214126</v>
      </c>
      <c r="G126" s="12">
        <v>160594</v>
      </c>
      <c r="H126" s="12">
        <f t="shared" si="28"/>
        <v>2988684</v>
      </c>
    </row>
    <row r="127" spans="1:8" x14ac:dyDescent="0.3">
      <c r="A127" s="23">
        <v>3635</v>
      </c>
      <c r="B127" s="11" t="s">
        <v>71</v>
      </c>
      <c r="C127" s="12">
        <v>1000000</v>
      </c>
      <c r="D127" s="12">
        <v>800000</v>
      </c>
      <c r="E127" s="12">
        <v>206084</v>
      </c>
      <c r="F127" s="24">
        <f t="shared" si="23"/>
        <v>0.25760499999999997</v>
      </c>
      <c r="G127" s="12">
        <v>384173</v>
      </c>
      <c r="H127" s="12">
        <f t="shared" si="28"/>
        <v>-178089</v>
      </c>
    </row>
    <row r="128" spans="1:8" x14ac:dyDescent="0.3">
      <c r="A128" s="23">
        <v>3639</v>
      </c>
      <c r="B128" s="11" t="s">
        <v>73</v>
      </c>
      <c r="C128" s="12">
        <v>185256000</v>
      </c>
      <c r="D128" s="12">
        <v>193659000</v>
      </c>
      <c r="E128" s="12">
        <v>148412643.58000001</v>
      </c>
      <c r="F128" s="24">
        <f t="shared" si="23"/>
        <v>0.76636068336612295</v>
      </c>
      <c r="G128" s="12">
        <v>219514668.63999999</v>
      </c>
      <c r="H128" s="12">
        <f t="shared" si="28"/>
        <v>-71102025.059999973</v>
      </c>
    </row>
    <row r="129" spans="1:8" x14ac:dyDescent="0.3">
      <c r="A129" s="4"/>
      <c r="B129" s="4" t="s">
        <v>147</v>
      </c>
      <c r="C129" s="5">
        <f>SUM(C122:C128)</f>
        <v>220104000</v>
      </c>
      <c r="D129" s="5">
        <f t="shared" ref="D129:H129" si="34">SUM(D122:D128)</f>
        <v>227513000</v>
      </c>
      <c r="E129" s="5">
        <f t="shared" si="34"/>
        <v>176912789.96000001</v>
      </c>
      <c r="F129" s="6">
        <f t="shared" si="23"/>
        <v>0.77759420323234285</v>
      </c>
      <c r="G129" s="5">
        <f t="shared" si="34"/>
        <v>243413963.19999999</v>
      </c>
      <c r="H129" s="5">
        <f t="shared" si="34"/>
        <v>-66501173.239999972</v>
      </c>
    </row>
    <row r="130" spans="1:8" x14ac:dyDescent="0.3">
      <c r="A130" s="23">
        <v>3722</v>
      </c>
      <c r="B130" s="11" t="s">
        <v>74</v>
      </c>
      <c r="C130" s="12">
        <v>50000</v>
      </c>
      <c r="D130" s="12">
        <v>220000</v>
      </c>
      <c r="E130" s="12">
        <v>93757.4</v>
      </c>
      <c r="F130" s="24">
        <f t="shared" si="23"/>
        <v>0.42616999999999999</v>
      </c>
      <c r="G130" s="12">
        <v>80970.03</v>
      </c>
      <c r="H130" s="12">
        <f t="shared" si="28"/>
        <v>12787.369999999995</v>
      </c>
    </row>
    <row r="131" spans="1:8" x14ac:dyDescent="0.3">
      <c r="A131" s="23">
        <v>3727</v>
      </c>
      <c r="B131" s="11" t="s">
        <v>77</v>
      </c>
      <c r="C131" s="12">
        <v>850000</v>
      </c>
      <c r="D131" s="12">
        <v>850000</v>
      </c>
      <c r="E131" s="12">
        <v>616771</v>
      </c>
      <c r="F131" s="24">
        <f t="shared" si="23"/>
        <v>0.72561294117647057</v>
      </c>
      <c r="G131" s="12">
        <v>746518</v>
      </c>
      <c r="H131" s="12">
        <f t="shared" si="28"/>
        <v>-129747</v>
      </c>
    </row>
    <row r="132" spans="1:8" x14ac:dyDescent="0.3">
      <c r="A132" s="23">
        <v>3729</v>
      </c>
      <c r="B132" s="11" t="s">
        <v>79</v>
      </c>
      <c r="C132" s="12">
        <v>220000</v>
      </c>
      <c r="D132" s="12">
        <v>409000</v>
      </c>
      <c r="E132" s="12">
        <v>188053.4</v>
      </c>
      <c r="F132" s="24">
        <f t="shared" si="23"/>
        <v>0.45978826405867967</v>
      </c>
      <c r="G132" s="12">
        <v>68366.899999999994</v>
      </c>
      <c r="H132" s="12">
        <f t="shared" si="28"/>
        <v>119686.5</v>
      </c>
    </row>
    <row r="133" spans="1:8" x14ac:dyDescent="0.3">
      <c r="A133" s="23">
        <v>3741</v>
      </c>
      <c r="B133" s="11" t="s">
        <v>83</v>
      </c>
      <c r="C133" s="12">
        <v>25660000</v>
      </c>
      <c r="D133" s="12">
        <v>33729000</v>
      </c>
      <c r="E133" s="12">
        <v>33590374.609999999</v>
      </c>
      <c r="F133" s="24">
        <f t="shared" si="23"/>
        <v>0.9958900237184618</v>
      </c>
      <c r="G133" s="12">
        <v>24437313.48</v>
      </c>
      <c r="H133" s="12">
        <f t="shared" si="28"/>
        <v>9153061.129999999</v>
      </c>
    </row>
    <row r="134" spans="1:8" x14ac:dyDescent="0.3">
      <c r="A134" s="23">
        <v>3742</v>
      </c>
      <c r="B134" s="11" t="s">
        <v>84</v>
      </c>
      <c r="C134" s="12">
        <v>15000</v>
      </c>
      <c r="D134" s="12">
        <v>15000</v>
      </c>
      <c r="E134" s="12"/>
      <c r="F134" s="24">
        <f t="shared" si="23"/>
        <v>0</v>
      </c>
      <c r="G134" s="12"/>
      <c r="H134" s="12">
        <f t="shared" si="28"/>
        <v>0</v>
      </c>
    </row>
    <row r="135" spans="1:8" x14ac:dyDescent="0.3">
      <c r="A135" s="23">
        <v>3745</v>
      </c>
      <c r="B135" s="11" t="s">
        <v>86</v>
      </c>
      <c r="C135" s="12">
        <v>5740000</v>
      </c>
      <c r="D135" s="12">
        <v>5850000</v>
      </c>
      <c r="E135" s="12">
        <v>1526064</v>
      </c>
      <c r="F135" s="24">
        <f t="shared" si="23"/>
        <v>0.26086564102564103</v>
      </c>
      <c r="G135" s="12">
        <v>4071824.1</v>
      </c>
      <c r="H135" s="12">
        <f t="shared" si="28"/>
        <v>-2545760.1</v>
      </c>
    </row>
    <row r="136" spans="1:8" x14ac:dyDescent="0.3">
      <c r="A136" s="23">
        <v>3749</v>
      </c>
      <c r="B136" s="11" t="s">
        <v>87</v>
      </c>
      <c r="C136" s="12">
        <v>60000</v>
      </c>
      <c r="D136" s="12">
        <v>60000</v>
      </c>
      <c r="E136" s="12">
        <v>3500</v>
      </c>
      <c r="F136" s="24">
        <f t="shared" si="23"/>
        <v>5.8333333333333334E-2</v>
      </c>
      <c r="G136" s="12"/>
      <c r="H136" s="12">
        <f t="shared" si="28"/>
        <v>3500</v>
      </c>
    </row>
    <row r="137" spans="1:8" x14ac:dyDescent="0.3">
      <c r="A137" s="23">
        <v>3799</v>
      </c>
      <c r="B137" s="11" t="s">
        <v>90</v>
      </c>
      <c r="C137" s="12">
        <v>2150000</v>
      </c>
      <c r="D137" s="12">
        <v>2150000</v>
      </c>
      <c r="E137" s="12">
        <v>232125</v>
      </c>
      <c r="F137" s="24">
        <f t="shared" si="23"/>
        <v>0.10796511627906977</v>
      </c>
      <c r="G137" s="12"/>
      <c r="H137" s="12">
        <f t="shared" si="28"/>
        <v>232125</v>
      </c>
    </row>
    <row r="138" spans="1:8" x14ac:dyDescent="0.3">
      <c r="A138" s="4"/>
      <c r="B138" s="4" t="s">
        <v>148</v>
      </c>
      <c r="C138" s="5">
        <f>SUM(C130:C137)</f>
        <v>34745000</v>
      </c>
      <c r="D138" s="5">
        <f t="shared" ref="D138:H138" si="35">SUM(D130:D137)</f>
        <v>43283000</v>
      </c>
      <c r="E138" s="5">
        <f t="shared" si="35"/>
        <v>36250645.409999996</v>
      </c>
      <c r="F138" s="6">
        <f t="shared" si="23"/>
        <v>0.83752617447958777</v>
      </c>
      <c r="G138" s="5">
        <f t="shared" si="35"/>
        <v>29404992.510000002</v>
      </c>
      <c r="H138" s="5">
        <f t="shared" si="35"/>
        <v>6845652.8999999985</v>
      </c>
    </row>
    <row r="139" spans="1:8" x14ac:dyDescent="0.3">
      <c r="A139" s="23">
        <v>3900</v>
      </c>
      <c r="B139" s="11" t="s">
        <v>92</v>
      </c>
      <c r="C139" s="12">
        <v>2128000</v>
      </c>
      <c r="D139" s="12">
        <v>2134000</v>
      </c>
      <c r="E139" s="12">
        <v>5790</v>
      </c>
      <c r="F139" s="24">
        <f t="shared" si="23"/>
        <v>2.7132146204311152E-3</v>
      </c>
      <c r="G139" s="12">
        <v>4508717.6100000003</v>
      </c>
      <c r="H139" s="12">
        <f t="shared" si="28"/>
        <v>-4502927.6100000003</v>
      </c>
    </row>
    <row r="140" spans="1:8" x14ac:dyDescent="0.3">
      <c r="A140" s="4"/>
      <c r="B140" s="4" t="s">
        <v>92</v>
      </c>
      <c r="C140" s="5">
        <f>SUM(C139)</f>
        <v>2128000</v>
      </c>
      <c r="D140" s="5">
        <f t="shared" ref="D140:H140" si="36">SUM(D139)</f>
        <v>2134000</v>
      </c>
      <c r="E140" s="5">
        <f t="shared" si="36"/>
        <v>5790</v>
      </c>
      <c r="F140" s="6">
        <f t="shared" ref="F140:F171" si="37">E140/D140</f>
        <v>2.7132146204311152E-3</v>
      </c>
      <c r="G140" s="5">
        <f t="shared" si="36"/>
        <v>4508717.6100000003</v>
      </c>
      <c r="H140" s="5">
        <f t="shared" si="36"/>
        <v>-4502927.6100000003</v>
      </c>
    </row>
    <row r="141" spans="1:8" x14ac:dyDescent="0.3">
      <c r="A141" s="23">
        <v>4222</v>
      </c>
      <c r="B141" s="11" t="s">
        <v>97</v>
      </c>
      <c r="C141" s="12">
        <v>7370000</v>
      </c>
      <c r="D141" s="12">
        <v>13310000</v>
      </c>
      <c r="E141" s="12">
        <v>7535796.75</v>
      </c>
      <c r="F141" s="24">
        <f t="shared" si="37"/>
        <v>0.56617556348610065</v>
      </c>
      <c r="G141" s="12">
        <v>6840820.25</v>
      </c>
      <c r="H141" s="12">
        <f t="shared" si="28"/>
        <v>694976.5</v>
      </c>
    </row>
    <row r="142" spans="1:8" x14ac:dyDescent="0.3">
      <c r="A142" s="23">
        <v>4223</v>
      </c>
      <c r="B142" s="11" t="s">
        <v>98</v>
      </c>
      <c r="C142" s="12">
        <v>670000</v>
      </c>
      <c r="D142" s="12">
        <v>670000</v>
      </c>
      <c r="E142" s="12"/>
      <c r="F142" s="24">
        <f t="shared" si="37"/>
        <v>0</v>
      </c>
      <c r="G142" s="12"/>
      <c r="H142" s="12">
        <f t="shared" si="28"/>
        <v>0</v>
      </c>
    </row>
    <row r="143" spans="1:8" x14ac:dyDescent="0.3">
      <c r="A143" s="23">
        <v>4226</v>
      </c>
      <c r="B143" s="11" t="s">
        <v>99</v>
      </c>
      <c r="C143" s="12">
        <v>6732000</v>
      </c>
      <c r="D143" s="12">
        <v>6732000</v>
      </c>
      <c r="E143" s="12">
        <v>6311980.1399999997</v>
      </c>
      <c r="F143" s="24">
        <f t="shared" si="37"/>
        <v>0.93760845811051685</v>
      </c>
      <c r="G143" s="12">
        <v>5898043.6399999997</v>
      </c>
      <c r="H143" s="12">
        <f t="shared" si="28"/>
        <v>413936.5</v>
      </c>
    </row>
    <row r="144" spans="1:8" x14ac:dyDescent="0.3">
      <c r="A144" s="4"/>
      <c r="B144" s="4" t="s">
        <v>157</v>
      </c>
      <c r="C144" s="5">
        <f>SUM(C141:C143)</f>
        <v>14772000</v>
      </c>
      <c r="D144" s="5">
        <f t="shared" ref="D144:H144" si="38">SUM(D141:D143)</f>
        <v>20712000</v>
      </c>
      <c r="E144" s="5">
        <f t="shared" si="38"/>
        <v>13847776.890000001</v>
      </c>
      <c r="F144" s="6">
        <f t="shared" si="37"/>
        <v>0.66858714223638471</v>
      </c>
      <c r="G144" s="5">
        <f t="shared" si="38"/>
        <v>12738863.890000001</v>
      </c>
      <c r="H144" s="5">
        <f t="shared" si="38"/>
        <v>1108913</v>
      </c>
    </row>
    <row r="145" spans="1:8" x14ac:dyDescent="0.3">
      <c r="A145" s="23">
        <v>4319</v>
      </c>
      <c r="B145" s="11" t="s">
        <v>100</v>
      </c>
      <c r="C145" s="12">
        <v>10000</v>
      </c>
      <c r="D145" s="12">
        <v>10000</v>
      </c>
      <c r="E145" s="12">
        <v>5885</v>
      </c>
      <c r="F145" s="24">
        <f t="shared" si="37"/>
        <v>0.58850000000000002</v>
      </c>
      <c r="G145" s="12">
        <v>3253</v>
      </c>
      <c r="H145" s="12">
        <f t="shared" si="28"/>
        <v>2632</v>
      </c>
    </row>
    <row r="146" spans="1:8" x14ac:dyDescent="0.3">
      <c r="A146" s="23">
        <v>4329</v>
      </c>
      <c r="B146" s="11" t="s">
        <v>102</v>
      </c>
      <c r="C146" s="12">
        <v>95000</v>
      </c>
      <c r="D146" s="12">
        <v>103000</v>
      </c>
      <c r="E146" s="12">
        <v>44025</v>
      </c>
      <c r="F146" s="24">
        <f t="shared" si="37"/>
        <v>0.42742718446601941</v>
      </c>
      <c r="G146" s="12">
        <v>43956</v>
      </c>
      <c r="H146" s="12">
        <f t="shared" si="28"/>
        <v>69</v>
      </c>
    </row>
    <row r="147" spans="1:8" x14ac:dyDescent="0.3">
      <c r="A147" s="23">
        <v>4339</v>
      </c>
      <c r="B147" s="11" t="s">
        <v>103</v>
      </c>
      <c r="C147" s="12">
        <v>0</v>
      </c>
      <c r="D147" s="12">
        <v>6834000</v>
      </c>
      <c r="E147" s="12">
        <v>1548998.87</v>
      </c>
      <c r="F147" s="24">
        <f t="shared" si="37"/>
        <v>0.22666064822944104</v>
      </c>
      <c r="G147" s="12">
        <v>1668661</v>
      </c>
      <c r="H147" s="12">
        <f t="shared" si="28"/>
        <v>-119662.12999999989</v>
      </c>
    </row>
    <row r="148" spans="1:8" x14ac:dyDescent="0.3">
      <c r="A148" s="23">
        <v>4342</v>
      </c>
      <c r="B148" s="11" t="s">
        <v>104</v>
      </c>
      <c r="C148" s="12">
        <v>0</v>
      </c>
      <c r="D148" s="12">
        <v>657000</v>
      </c>
      <c r="E148" s="12">
        <v>657142.86</v>
      </c>
      <c r="F148" s="24">
        <f t="shared" si="37"/>
        <v>1.0002174429223745</v>
      </c>
      <c r="G148" s="12">
        <v>657142.85</v>
      </c>
      <c r="H148" s="12">
        <f t="shared" si="28"/>
        <v>1.0000000009313226E-2</v>
      </c>
    </row>
    <row r="149" spans="1:8" x14ac:dyDescent="0.3">
      <c r="A149" s="23">
        <v>4359</v>
      </c>
      <c r="B149" s="11" t="s">
        <v>106</v>
      </c>
      <c r="C149" s="12">
        <v>32439000</v>
      </c>
      <c r="D149" s="12">
        <v>43693000</v>
      </c>
      <c r="E149" s="12">
        <v>43676776.149999999</v>
      </c>
      <c r="F149" s="24">
        <f t="shared" si="37"/>
        <v>0.99962868537294303</v>
      </c>
      <c r="G149" s="12">
        <v>47540000</v>
      </c>
      <c r="H149" s="12">
        <f t="shared" si="28"/>
        <v>-3863223.8500000015</v>
      </c>
    </row>
    <row r="150" spans="1:8" x14ac:dyDescent="0.3">
      <c r="A150" s="23">
        <v>4379</v>
      </c>
      <c r="B150" s="11" t="s">
        <v>107</v>
      </c>
      <c r="C150" s="12">
        <v>4145000</v>
      </c>
      <c r="D150" s="12">
        <v>4594000</v>
      </c>
      <c r="E150" s="12">
        <v>4024777</v>
      </c>
      <c r="F150" s="24">
        <f t="shared" si="37"/>
        <v>0.87609425337396607</v>
      </c>
      <c r="G150" s="12"/>
      <c r="H150" s="12">
        <f t="shared" si="28"/>
        <v>4024777</v>
      </c>
    </row>
    <row r="151" spans="1:8" x14ac:dyDescent="0.3">
      <c r="A151" s="23">
        <v>4399</v>
      </c>
      <c r="B151" s="11" t="s">
        <v>109</v>
      </c>
      <c r="C151" s="12">
        <v>115000</v>
      </c>
      <c r="D151" s="12">
        <v>115000</v>
      </c>
      <c r="E151" s="12">
        <v>18022</v>
      </c>
      <c r="F151" s="24">
        <f t="shared" si="37"/>
        <v>0.15671304347826087</v>
      </c>
      <c r="G151" s="12">
        <v>12342</v>
      </c>
      <c r="H151" s="12">
        <f t="shared" si="28"/>
        <v>5680</v>
      </c>
    </row>
    <row r="152" spans="1:8" x14ac:dyDescent="0.3">
      <c r="A152" s="4"/>
      <c r="B152" s="4" t="s">
        <v>150</v>
      </c>
      <c r="C152" s="5">
        <f>SUM(C145:C151)</f>
        <v>36804000</v>
      </c>
      <c r="D152" s="5">
        <f t="shared" ref="D152:H152" si="39">SUM(D145:D151)</f>
        <v>56006000</v>
      </c>
      <c r="E152" s="5">
        <f t="shared" si="39"/>
        <v>49975626.879999995</v>
      </c>
      <c r="F152" s="6">
        <f t="shared" si="37"/>
        <v>0.892326302181909</v>
      </c>
      <c r="G152" s="5">
        <f t="shared" si="39"/>
        <v>49925354.850000001</v>
      </c>
      <c r="H152" s="5">
        <f t="shared" si="39"/>
        <v>50272.029999998398</v>
      </c>
    </row>
    <row r="153" spans="1:8" x14ac:dyDescent="0.3">
      <c r="A153" s="23">
        <v>5273</v>
      </c>
      <c r="B153" s="11" t="s">
        <v>110</v>
      </c>
      <c r="C153" s="12">
        <v>500000</v>
      </c>
      <c r="D153" s="12">
        <v>500000</v>
      </c>
      <c r="E153" s="12"/>
      <c r="F153" s="24">
        <f t="shared" si="37"/>
        <v>0</v>
      </c>
      <c r="G153" s="12"/>
      <c r="H153" s="12">
        <f t="shared" si="28"/>
        <v>0</v>
      </c>
    </row>
    <row r="154" spans="1:8" x14ac:dyDescent="0.3">
      <c r="A154" s="4"/>
      <c r="B154" s="4" t="s">
        <v>158</v>
      </c>
      <c r="C154" s="5">
        <f>SUM(C153)</f>
        <v>500000</v>
      </c>
      <c r="D154" s="5">
        <f t="shared" ref="D154:H154" si="40">SUM(D153)</f>
        <v>500000</v>
      </c>
      <c r="E154" s="5">
        <f t="shared" si="40"/>
        <v>0</v>
      </c>
      <c r="F154" s="6">
        <f t="shared" si="37"/>
        <v>0</v>
      </c>
      <c r="G154" s="5">
        <f t="shared" si="40"/>
        <v>0</v>
      </c>
      <c r="H154" s="5">
        <f t="shared" si="40"/>
        <v>0</v>
      </c>
    </row>
    <row r="155" spans="1:8" x14ac:dyDescent="0.3">
      <c r="A155" s="23">
        <v>5311</v>
      </c>
      <c r="B155" s="11" t="s">
        <v>112</v>
      </c>
      <c r="C155" s="12">
        <v>42317000</v>
      </c>
      <c r="D155" s="12">
        <v>44975000</v>
      </c>
      <c r="E155" s="12">
        <v>40601624.229999997</v>
      </c>
      <c r="F155" s="24">
        <f t="shared" si="37"/>
        <v>0.90275984947192878</v>
      </c>
      <c r="G155" s="12">
        <v>37917671.189999998</v>
      </c>
      <c r="H155" s="12">
        <f t="shared" si="28"/>
        <v>2683953.0399999991</v>
      </c>
    </row>
    <row r="156" spans="1:8" x14ac:dyDescent="0.3">
      <c r="A156" s="4"/>
      <c r="B156" s="4" t="s">
        <v>112</v>
      </c>
      <c r="C156" s="5">
        <f>SUM(C155)</f>
        <v>42317000</v>
      </c>
      <c r="D156" s="5">
        <f t="shared" ref="D156:H156" si="41">SUM(D155)</f>
        <v>44975000</v>
      </c>
      <c r="E156" s="5">
        <f t="shared" si="41"/>
        <v>40601624.229999997</v>
      </c>
      <c r="F156" s="6">
        <f t="shared" si="37"/>
        <v>0.90275984947192878</v>
      </c>
      <c r="G156" s="5">
        <f t="shared" si="41"/>
        <v>37917671.189999998</v>
      </c>
      <c r="H156" s="5">
        <f t="shared" si="41"/>
        <v>2683953.0399999991</v>
      </c>
    </row>
    <row r="157" spans="1:8" x14ac:dyDescent="0.3">
      <c r="A157" s="23">
        <v>5512</v>
      </c>
      <c r="B157" s="11" t="s">
        <v>114</v>
      </c>
      <c r="C157" s="12">
        <v>959000</v>
      </c>
      <c r="D157" s="12">
        <v>1011000</v>
      </c>
      <c r="E157" s="12">
        <v>784848.79</v>
      </c>
      <c r="F157" s="24">
        <f t="shared" si="37"/>
        <v>0.7763093867457963</v>
      </c>
      <c r="G157" s="12">
        <v>866841.91</v>
      </c>
      <c r="H157" s="12">
        <f t="shared" si="28"/>
        <v>-81993.119999999995</v>
      </c>
    </row>
    <row r="158" spans="1:8" x14ac:dyDescent="0.3">
      <c r="A158" s="4"/>
      <c r="B158" s="4" t="s">
        <v>151</v>
      </c>
      <c r="C158" s="5">
        <f>SUM(C157)</f>
        <v>959000</v>
      </c>
      <c r="D158" s="5">
        <f t="shared" ref="D158:H158" si="42">SUM(D157)</f>
        <v>1011000</v>
      </c>
      <c r="E158" s="5">
        <f t="shared" si="42"/>
        <v>784848.79</v>
      </c>
      <c r="F158" s="6">
        <f t="shared" si="37"/>
        <v>0.7763093867457963</v>
      </c>
      <c r="G158" s="5">
        <f t="shared" si="42"/>
        <v>866841.91</v>
      </c>
      <c r="H158" s="5">
        <f t="shared" si="42"/>
        <v>-81993.119999999995</v>
      </c>
    </row>
    <row r="159" spans="1:8" x14ac:dyDescent="0.3">
      <c r="A159" s="23">
        <v>6112</v>
      </c>
      <c r="B159" s="11" t="s">
        <v>115</v>
      </c>
      <c r="C159" s="12">
        <v>7597000</v>
      </c>
      <c r="D159" s="12">
        <v>7666000</v>
      </c>
      <c r="E159" s="12">
        <v>5428272.25</v>
      </c>
      <c r="F159" s="24">
        <f t="shared" si="37"/>
        <v>0.70809708452908948</v>
      </c>
      <c r="G159" s="12">
        <v>6082736</v>
      </c>
      <c r="H159" s="12">
        <f t="shared" si="28"/>
        <v>-654463.75</v>
      </c>
    </row>
    <row r="160" spans="1:8" x14ac:dyDescent="0.3">
      <c r="A160" s="23">
        <v>6115</v>
      </c>
      <c r="B160" s="11" t="s">
        <v>116</v>
      </c>
      <c r="C160" s="12">
        <v>0</v>
      </c>
      <c r="D160" s="12">
        <v>1136000</v>
      </c>
      <c r="E160" s="12">
        <v>721179.94</v>
      </c>
      <c r="F160" s="24">
        <f t="shared" si="37"/>
        <v>0.63484149647887322</v>
      </c>
      <c r="G160" s="12">
        <v>779696.79</v>
      </c>
      <c r="H160" s="12">
        <f t="shared" si="28"/>
        <v>-58516.850000000093</v>
      </c>
    </row>
    <row r="161" spans="1:8" x14ac:dyDescent="0.3">
      <c r="A161" s="23">
        <v>6171</v>
      </c>
      <c r="B161" s="11" t="s">
        <v>118</v>
      </c>
      <c r="C161" s="12">
        <v>199705000</v>
      </c>
      <c r="D161" s="12">
        <v>221740000</v>
      </c>
      <c r="E161" s="12">
        <v>178801145.16999999</v>
      </c>
      <c r="F161" s="24">
        <f t="shared" si="37"/>
        <v>0.80635494349237835</v>
      </c>
      <c r="G161" s="12">
        <v>172513932.25</v>
      </c>
      <c r="H161" s="12">
        <f t="shared" si="28"/>
        <v>6287212.9199999869</v>
      </c>
    </row>
    <row r="162" spans="1:8" x14ac:dyDescent="0.3">
      <c r="A162" s="4"/>
      <c r="B162" s="4" t="s">
        <v>152</v>
      </c>
      <c r="C162" s="5">
        <f>SUM(C159:C161)</f>
        <v>207302000</v>
      </c>
      <c r="D162" s="5">
        <f t="shared" ref="D162:H162" si="43">SUM(D159:D161)</f>
        <v>230542000</v>
      </c>
      <c r="E162" s="5">
        <f t="shared" si="43"/>
        <v>184950597.35999998</v>
      </c>
      <c r="F162" s="6">
        <f t="shared" si="37"/>
        <v>0.80224253003791057</v>
      </c>
      <c r="G162" s="5">
        <f t="shared" si="43"/>
        <v>179376365.03999999</v>
      </c>
      <c r="H162" s="5">
        <f t="shared" si="43"/>
        <v>5574232.3199999873</v>
      </c>
    </row>
    <row r="163" spans="1:8" x14ac:dyDescent="0.3">
      <c r="A163" s="23">
        <v>6223</v>
      </c>
      <c r="B163" s="11" t="s">
        <v>119</v>
      </c>
      <c r="C163" s="12">
        <v>200000</v>
      </c>
      <c r="D163" s="12">
        <v>200000</v>
      </c>
      <c r="E163" s="12">
        <v>188684</v>
      </c>
      <c r="F163" s="24">
        <f t="shared" si="37"/>
        <v>0.94342000000000004</v>
      </c>
      <c r="G163" s="12">
        <v>189664</v>
      </c>
      <c r="H163" s="12">
        <f t="shared" si="28"/>
        <v>-980</v>
      </c>
    </row>
    <row r="164" spans="1:8" x14ac:dyDescent="0.3">
      <c r="A164" s="4"/>
      <c r="B164" s="4" t="s">
        <v>159</v>
      </c>
      <c r="C164" s="5">
        <f>SUM(C163)</f>
        <v>200000</v>
      </c>
      <c r="D164" s="5">
        <f t="shared" ref="D164:H164" si="44">SUM(D163)</f>
        <v>200000</v>
      </c>
      <c r="E164" s="5">
        <f t="shared" si="44"/>
        <v>188684</v>
      </c>
      <c r="F164" s="6">
        <f t="shared" si="37"/>
        <v>0.94342000000000004</v>
      </c>
      <c r="G164" s="5">
        <f t="shared" si="44"/>
        <v>189664</v>
      </c>
      <c r="H164" s="5">
        <f t="shared" si="44"/>
        <v>-980</v>
      </c>
    </row>
    <row r="165" spans="1:8" x14ac:dyDescent="0.3">
      <c r="A165" s="23">
        <v>6310</v>
      </c>
      <c r="B165" s="11" t="s">
        <v>121</v>
      </c>
      <c r="C165" s="12">
        <v>8529000</v>
      </c>
      <c r="D165" s="12">
        <v>8529000</v>
      </c>
      <c r="E165" s="12">
        <v>3065524.15</v>
      </c>
      <c r="F165" s="24">
        <f t="shared" si="37"/>
        <v>0.35942363114081366</v>
      </c>
      <c r="G165" s="12">
        <v>4612504.1500000004</v>
      </c>
      <c r="H165" s="12">
        <f t="shared" si="28"/>
        <v>-1546980.0000000005</v>
      </c>
    </row>
    <row r="166" spans="1:8" x14ac:dyDescent="0.3">
      <c r="A166" s="23">
        <v>6399</v>
      </c>
      <c r="B166" s="11" t="s">
        <v>124</v>
      </c>
      <c r="C166" s="12">
        <v>8690000</v>
      </c>
      <c r="D166" s="12">
        <v>20522000</v>
      </c>
      <c r="E166" s="12">
        <v>18991747.890000001</v>
      </c>
      <c r="F166" s="24">
        <f t="shared" si="37"/>
        <v>0.92543357811129523</v>
      </c>
      <c r="G166" s="12">
        <v>19999475.609999999</v>
      </c>
      <c r="H166" s="12">
        <f t="shared" si="28"/>
        <v>-1007727.7199999988</v>
      </c>
    </row>
    <row r="167" spans="1:8" x14ac:dyDescent="0.3">
      <c r="A167" s="4"/>
      <c r="B167" s="4" t="s">
        <v>153</v>
      </c>
      <c r="C167" s="5">
        <f>SUM(C165:C166)</f>
        <v>17219000</v>
      </c>
      <c r="D167" s="5">
        <f t="shared" ref="D167:H167" si="45">SUM(D165:D166)</f>
        <v>29051000</v>
      </c>
      <c r="E167" s="5">
        <f t="shared" si="45"/>
        <v>22057272.039999999</v>
      </c>
      <c r="F167" s="6">
        <f t="shared" si="37"/>
        <v>0.75926033664934078</v>
      </c>
      <c r="G167" s="5">
        <f t="shared" si="45"/>
        <v>24611979.759999998</v>
      </c>
      <c r="H167" s="5">
        <f t="shared" si="45"/>
        <v>-2554707.7199999993</v>
      </c>
    </row>
    <row r="168" spans="1:8" x14ac:dyDescent="0.3">
      <c r="A168" s="23">
        <v>6402</v>
      </c>
      <c r="B168" s="11" t="s">
        <v>126</v>
      </c>
      <c r="C168" s="12">
        <v>202000</v>
      </c>
      <c r="D168" s="12">
        <v>977000</v>
      </c>
      <c r="E168" s="12">
        <v>949402.44</v>
      </c>
      <c r="F168" s="24">
        <f t="shared" si="37"/>
        <v>0.97175275332650968</v>
      </c>
      <c r="G168" s="12">
        <v>1928758.42</v>
      </c>
      <c r="H168" s="12">
        <f t="shared" si="28"/>
        <v>-979355.98</v>
      </c>
    </row>
    <row r="169" spans="1:8" x14ac:dyDescent="0.3">
      <c r="A169" s="23">
        <v>6409</v>
      </c>
      <c r="B169" s="11" t="s">
        <v>128</v>
      </c>
      <c r="C169" s="12">
        <v>43990000</v>
      </c>
      <c r="D169" s="12">
        <v>84123600</v>
      </c>
      <c r="E169" s="12">
        <v>115214.5</v>
      </c>
      <c r="F169" s="24">
        <f t="shared" si="37"/>
        <v>1.3695859425892378E-3</v>
      </c>
      <c r="G169" s="12">
        <v>1148335</v>
      </c>
      <c r="H169" s="12">
        <f t="shared" si="28"/>
        <v>-1033120.5</v>
      </c>
    </row>
    <row r="170" spans="1:8" x14ac:dyDescent="0.3">
      <c r="A170" s="4"/>
      <c r="B170" s="4" t="s">
        <v>154</v>
      </c>
      <c r="C170" s="5">
        <f>SUM(C168:C169)</f>
        <v>44192000</v>
      </c>
      <c r="D170" s="5">
        <f t="shared" ref="D170:H170" si="46">SUM(D168:D169)</f>
        <v>85100600</v>
      </c>
      <c r="E170" s="5">
        <f t="shared" si="46"/>
        <v>1064616.94</v>
      </c>
      <c r="F170" s="6">
        <f t="shared" si="37"/>
        <v>1.2510099106234268E-2</v>
      </c>
      <c r="G170" s="5">
        <f t="shared" si="46"/>
        <v>3077093.42</v>
      </c>
      <c r="H170" s="5">
        <f t="shared" si="46"/>
        <v>-2012476.48</v>
      </c>
    </row>
    <row r="171" spans="1:8" x14ac:dyDescent="0.3">
      <c r="A171" s="30"/>
      <c r="B171" s="31"/>
      <c r="C171" s="32">
        <f>SUM(C170,C167,C164,C162,C158,C156,C154,C152,C144,C140,C138,C129,C121,C117,C113,C103,C98,C92,C88,C84,C82)</f>
        <v>971564000</v>
      </c>
      <c r="D171" s="32">
        <f t="shared" ref="D171:H171" si="47">SUM(D170,D167,D164,D162,D158,D156,D154,D152,D144,D140,D138,D129,D121,D117,D113,D103,D98,D92,D88,D84,D82)</f>
        <v>1124081600</v>
      </c>
      <c r="E171" s="32">
        <f t="shared" si="47"/>
        <v>834332466.36000001</v>
      </c>
      <c r="F171" s="33">
        <f t="shared" si="37"/>
        <v>0.74223478647813468</v>
      </c>
      <c r="G171" s="32">
        <f t="shared" si="47"/>
        <v>868879993.24000013</v>
      </c>
      <c r="H171" s="32">
        <f t="shared" si="47"/>
        <v>-34547526.88000001</v>
      </c>
    </row>
    <row r="172" spans="1:8" s="40" customFormat="1" x14ac:dyDescent="0.3">
      <c r="A172" s="35"/>
      <c r="B172" s="36"/>
      <c r="C172" s="37"/>
      <c r="D172" s="37"/>
      <c r="E172" s="37"/>
      <c r="F172" s="39"/>
      <c r="G172" s="37"/>
      <c r="H172" s="37"/>
    </row>
    <row r="173" spans="1:8" ht="27.6" x14ac:dyDescent="0.3">
      <c r="A173" s="1" t="s">
        <v>0</v>
      </c>
      <c r="B173" s="1" t="s">
        <v>129</v>
      </c>
      <c r="C173" s="2" t="s">
        <v>130</v>
      </c>
      <c r="D173" s="7" t="s">
        <v>131</v>
      </c>
      <c r="E173" s="7" t="s">
        <v>132</v>
      </c>
      <c r="F173" s="7" t="s">
        <v>133</v>
      </c>
      <c r="G173" s="8" t="s">
        <v>134</v>
      </c>
      <c r="H173" s="9" t="s">
        <v>135</v>
      </c>
    </row>
    <row r="174" spans="1:8" x14ac:dyDescent="0.3">
      <c r="A174" s="49" t="s">
        <v>138</v>
      </c>
      <c r="B174" s="50"/>
      <c r="C174" s="50"/>
      <c r="D174" s="50"/>
      <c r="E174" s="50"/>
      <c r="F174" s="50"/>
      <c r="G174" s="50"/>
      <c r="H174" s="51"/>
    </row>
    <row r="175" spans="1:8" x14ac:dyDescent="0.3">
      <c r="A175" s="11"/>
      <c r="B175" s="11" t="s">
        <v>160</v>
      </c>
      <c r="C175" s="12">
        <v>181056000</v>
      </c>
      <c r="D175" s="12">
        <v>233454000</v>
      </c>
      <c r="E175" s="12">
        <v>-65955257.079999998</v>
      </c>
      <c r="F175" s="24">
        <f t="shared" ref="F175:F176" si="48">E175/D175</f>
        <v>-0.28251928465564952</v>
      </c>
      <c r="G175" s="14">
        <v>-74237139.379999995</v>
      </c>
      <c r="H175" s="15">
        <f t="shared" si="28"/>
        <v>8281882.299999997</v>
      </c>
    </row>
    <row r="176" spans="1:8" x14ac:dyDescent="0.3">
      <c r="A176" s="22"/>
      <c r="B176" s="22"/>
      <c r="C176" s="25">
        <f>SUM(C175)</f>
        <v>181056000</v>
      </c>
      <c r="D176" s="25">
        <f t="shared" ref="D176:H176" si="49">SUM(D175)</f>
        <v>233454000</v>
      </c>
      <c r="E176" s="25">
        <f t="shared" si="49"/>
        <v>-65955257.079999998</v>
      </c>
      <c r="F176" s="26">
        <f t="shared" si="48"/>
        <v>-0.28251928465564952</v>
      </c>
      <c r="G176" s="25">
        <f t="shared" si="49"/>
        <v>-74237139.379999995</v>
      </c>
      <c r="H176" s="25">
        <f t="shared" si="49"/>
        <v>8281882.299999997</v>
      </c>
    </row>
    <row r="178" spans="1:8" ht="15.6" x14ac:dyDescent="0.3">
      <c r="A178" s="41"/>
      <c r="B178" s="42" t="s">
        <v>161</v>
      </c>
      <c r="C178" s="43">
        <f>C72-C171</f>
        <v>-181056000</v>
      </c>
      <c r="D178" s="43">
        <f t="shared" ref="D178:H178" si="50">D72-D171</f>
        <v>-233454000</v>
      </c>
      <c r="E178" s="43">
        <f t="shared" si="50"/>
        <v>68296865.430000067</v>
      </c>
      <c r="F178" s="43">
        <f t="shared" si="50"/>
        <v>0.27124080285909224</v>
      </c>
      <c r="G178" s="43">
        <f t="shared" si="50"/>
        <v>43829030.609999895</v>
      </c>
      <c r="H178" s="43">
        <f t="shared" si="50"/>
        <v>24467834.820000041</v>
      </c>
    </row>
  </sheetData>
  <mergeCells count="4">
    <mergeCell ref="A5:H5"/>
    <mergeCell ref="A75:H75"/>
    <mergeCell ref="A174:H174"/>
    <mergeCell ref="A2:H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2017-05-24T14:34:01Z</dcterms:created>
  <dcterms:modified xsi:type="dcterms:W3CDTF">2017-05-24T14:59:24Z</dcterms:modified>
</cp:coreProperties>
</file>