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Závěrečný účet\Závěrečný účet 2015\ZÚ 2015 - kompletní materiál\"/>
    </mc:Choice>
  </mc:AlternateContent>
  <bookViews>
    <workbookView xWindow="285" yWindow="330" windowWidth="22695" windowHeight="9270"/>
  </bookViews>
  <sheets>
    <sheet name="Druhové třídění" sheetId="1" r:id="rId1"/>
  </sheets>
  <calcPr calcId="152511"/>
</workbook>
</file>

<file path=xl/calcChain.xml><?xml version="1.0" encoding="utf-8"?>
<calcChain xmlns="http://schemas.openxmlformats.org/spreadsheetml/2006/main">
  <c r="H159" i="1" l="1"/>
  <c r="G159" i="1"/>
  <c r="D159" i="1"/>
  <c r="E159" i="1"/>
  <c r="C159" i="1"/>
  <c r="C151" i="1"/>
  <c r="C135" i="1"/>
  <c r="C65" i="1"/>
  <c r="C54" i="1"/>
  <c r="C48" i="1"/>
  <c r="C23" i="1"/>
  <c r="G65" i="1"/>
  <c r="E65" i="1"/>
  <c r="D65" i="1"/>
  <c r="D135" i="1"/>
  <c r="E135" i="1"/>
  <c r="G135" i="1"/>
  <c r="F156" i="1"/>
  <c r="F157" i="1"/>
  <c r="F153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36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67" i="1"/>
  <c r="F56" i="1"/>
  <c r="F57" i="1"/>
  <c r="F59" i="1"/>
  <c r="F62" i="1"/>
  <c r="F63" i="1"/>
  <c r="F64" i="1"/>
  <c r="F55" i="1"/>
  <c r="H154" i="1"/>
  <c r="H155" i="1"/>
  <c r="H156" i="1"/>
  <c r="H157" i="1"/>
  <c r="H158" i="1"/>
  <c r="H153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36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67" i="1"/>
  <c r="H56" i="1"/>
  <c r="H57" i="1"/>
  <c r="H58" i="1"/>
  <c r="H59" i="1"/>
  <c r="H60" i="1"/>
  <c r="H61" i="1"/>
  <c r="H62" i="1"/>
  <c r="H63" i="1"/>
  <c r="H64" i="1"/>
  <c r="H55" i="1"/>
  <c r="H50" i="1"/>
  <c r="H51" i="1"/>
  <c r="H52" i="1"/>
  <c r="H53" i="1"/>
  <c r="H49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24" i="1"/>
  <c r="G48" i="1"/>
  <c r="D151" i="1"/>
  <c r="E151" i="1"/>
  <c r="D48" i="1"/>
  <c r="D54" i="1"/>
  <c r="E54" i="1"/>
  <c r="F50" i="1"/>
  <c r="F49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24" i="1"/>
  <c r="E48" i="1"/>
  <c r="G151" i="1"/>
  <c r="G54" i="1"/>
  <c r="G23" i="1"/>
  <c r="H48" i="1" l="1"/>
  <c r="H65" i="1"/>
  <c r="H135" i="1"/>
  <c r="F151" i="1"/>
  <c r="F48" i="1"/>
  <c r="F135" i="1"/>
  <c r="F65" i="1"/>
  <c r="F3" i="1" l="1"/>
  <c r="H3" i="1"/>
  <c r="F4" i="1"/>
  <c r="H4" i="1"/>
  <c r="F5" i="1"/>
  <c r="H5" i="1"/>
  <c r="F6" i="1"/>
  <c r="H6" i="1"/>
  <c r="F7" i="1"/>
  <c r="H7" i="1"/>
  <c r="F8" i="1"/>
  <c r="H8" i="1"/>
  <c r="F9" i="1"/>
  <c r="H9" i="1"/>
  <c r="F10" i="1"/>
  <c r="H10" i="1"/>
  <c r="H11" i="1"/>
  <c r="F12" i="1"/>
  <c r="H12" i="1"/>
  <c r="F13" i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D23" i="1"/>
  <c r="E23" i="1"/>
  <c r="F66" i="1"/>
  <c r="H66" i="1"/>
  <c r="F152" i="1"/>
  <c r="H152" i="1"/>
  <c r="F159" i="1"/>
  <c r="H151" i="1" l="1"/>
  <c r="F23" i="1"/>
  <c r="F54" i="1"/>
  <c r="H54" i="1"/>
  <c r="H23" i="1"/>
</calcChain>
</file>

<file path=xl/sharedStrings.xml><?xml version="1.0" encoding="utf-8"?>
<sst xmlns="http://schemas.openxmlformats.org/spreadsheetml/2006/main" count="317" uniqueCount="316">
  <si>
    <t>FINANCOVÁNÍ CELKEM</t>
  </si>
  <si>
    <t xml:space="preserve">F </t>
  </si>
  <si>
    <t>Uhrazené splátky dlouhodobých přijatých půjčených prostředků .</t>
  </si>
  <si>
    <t>8224</t>
  </si>
  <si>
    <t>Uhrazené splátky dlouhodobých přijatých půjčených prostředků.</t>
  </si>
  <si>
    <t>8124</t>
  </si>
  <si>
    <t>Aktivní krátkodobé operace řízení likvidity - výdaje</t>
  </si>
  <si>
    <t>8118</t>
  </si>
  <si>
    <t>Aktivní krátkodobé operace řízení likvidity - příjmy</t>
  </si>
  <si>
    <t>8117</t>
  </si>
  <si>
    <t>Změna stavu krátkodobých prostř. na bank. účtech kromě účtů st.fin. aktiv - kap.OSFA</t>
  </si>
  <si>
    <t>8115</t>
  </si>
  <si>
    <t>VÝDAJE CELKEM</t>
  </si>
  <si>
    <t xml:space="preserve">V </t>
  </si>
  <si>
    <t>Kapitálové výdaje</t>
  </si>
  <si>
    <t>Jiné investiční transfery zřízeným příspěvkovým organizacím</t>
  </si>
  <si>
    <t>6356</t>
  </si>
  <si>
    <t>Investiční transfery zřízeným příspěvkovým organizacím</t>
  </si>
  <si>
    <t>6351</t>
  </si>
  <si>
    <t>Pozemky</t>
  </si>
  <si>
    <t>6130</t>
  </si>
  <si>
    <t>Nákup dlouhodobého hmotného majetku jinde nezařazený</t>
  </si>
  <si>
    <t>6129</t>
  </si>
  <si>
    <t>Umělecká díla a předměty</t>
  </si>
  <si>
    <t>6127</t>
  </si>
  <si>
    <t>Výpočetní technika</t>
  </si>
  <si>
    <t>6125</t>
  </si>
  <si>
    <t>Pěstitelské celky trvalých porostů</t>
  </si>
  <si>
    <t>6124</t>
  </si>
  <si>
    <t>Dopravní prostředky</t>
  </si>
  <si>
    <t>6123</t>
  </si>
  <si>
    <t>Stroje, přístroje a zařízení</t>
  </si>
  <si>
    <t>6122</t>
  </si>
  <si>
    <t>Budovy, haly a stavby</t>
  </si>
  <si>
    <t>6121</t>
  </si>
  <si>
    <t>Ostatní nákup dlouhodobého nehmotného majetku</t>
  </si>
  <si>
    <t>6119</t>
  </si>
  <si>
    <t>Programové vybavení</t>
  </si>
  <si>
    <t>6111</t>
  </si>
  <si>
    <t>Provozní výdaje</t>
  </si>
  <si>
    <t>Ostatní neinvestiční výdaje jinde nezařazené</t>
  </si>
  <si>
    <t>5909</t>
  </si>
  <si>
    <t>Nespecifikované rezervy</t>
  </si>
  <si>
    <t>5901</t>
  </si>
  <si>
    <t>Neinvestiční půjčené prostředky obyvatelstvu</t>
  </si>
  <si>
    <t>5660</t>
  </si>
  <si>
    <t>Neinvestiční půjčené prostředky spolkům</t>
  </si>
  <si>
    <t>5622</t>
  </si>
  <si>
    <t>Neinvest. půjčené prostř. nefinanč. podnikatel. subj.-právnickým osobám</t>
  </si>
  <si>
    <t>5613</t>
  </si>
  <si>
    <t>Neinvestiční transfery mezinárodním organizacím</t>
  </si>
  <si>
    <t>5511</t>
  </si>
  <si>
    <t>Ostatní neinvestiční transfery obyvatelstvu</t>
  </si>
  <si>
    <t>5499</t>
  </si>
  <si>
    <t>Neinvestiční transfery obyvatelstvu nemající charakter daru</t>
  </si>
  <si>
    <t>5494</t>
  </si>
  <si>
    <t>Dary obyvatelstvu</t>
  </si>
  <si>
    <t>5492</t>
  </si>
  <si>
    <t>Náhrady mezd v době nemoci</t>
  </si>
  <si>
    <t>5424</t>
  </si>
  <si>
    <t>Výdaje z finančního vypořádání minulých let mezi krajem a obcemi</t>
  </si>
  <si>
    <t>5366</t>
  </si>
  <si>
    <t>Vratky veřej. rozp. ústř. úrov. transf. poskytnutých v min. rozp. obd.</t>
  </si>
  <si>
    <t>5364</t>
  </si>
  <si>
    <t>Úhrady sankcí jiným rozpočtům</t>
  </si>
  <si>
    <t>5363</t>
  </si>
  <si>
    <t>Platby daní a poplatků státnímu rozpočtu</t>
  </si>
  <si>
    <t>5362</t>
  </si>
  <si>
    <t>Nákup kolků</t>
  </si>
  <si>
    <t>5361</t>
  </si>
  <si>
    <t>Neinvestiční transfery cizím příspěvkovým organizacím</t>
  </si>
  <si>
    <t>5339</t>
  </si>
  <si>
    <t>Neinvestiční transfery zřízeným příspěvkovým organizacím</t>
  </si>
  <si>
    <t>5336</t>
  </si>
  <si>
    <t>Neinvestiční příspěvky zřízeným příspěvkovým organizacím</t>
  </si>
  <si>
    <t>5331</t>
  </si>
  <si>
    <t>Ostatní neinvestiční transfery veřejným rozpočtům územní úrovně</t>
  </si>
  <si>
    <t>5329</t>
  </si>
  <si>
    <t>Ostatní neinvestiční transfery neziskovým a podobným organizacím</t>
  </si>
  <si>
    <t>5229</t>
  </si>
  <si>
    <t>Neinvestiční transfery církvím a náboženským společnostem</t>
  </si>
  <si>
    <t>5223</t>
  </si>
  <si>
    <t>Neinvestiční transfery občanským sdružením</t>
  </si>
  <si>
    <t>5222</t>
  </si>
  <si>
    <t>Neinvestiční transfery obecně prospěšným společnostem</t>
  </si>
  <si>
    <t>5221</t>
  </si>
  <si>
    <t>Neinvest. transfery nefinanč. podnikatel. subjektům-právnickým osobám</t>
  </si>
  <si>
    <t>5213</t>
  </si>
  <si>
    <t>Neinvestiční transfery nefinanč. podnikatel. subjektům-fyzickým osobám</t>
  </si>
  <si>
    <t>5212</t>
  </si>
  <si>
    <t>Odvody za neplnění povinnosti zaměstnávat zdravotně postižené</t>
  </si>
  <si>
    <t>5195</t>
  </si>
  <si>
    <t>Věcné dary</t>
  </si>
  <si>
    <t>5194</t>
  </si>
  <si>
    <t>Poskytnuté náhrady</t>
  </si>
  <si>
    <t>5192</t>
  </si>
  <si>
    <t>Ostatní nákupy jinde nezařazené</t>
  </si>
  <si>
    <t>5179</t>
  </si>
  <si>
    <t>Nájemné za nájem s právem koupě</t>
  </si>
  <si>
    <t>5178</t>
  </si>
  <si>
    <t>Pohoštění</t>
  </si>
  <si>
    <t>5175</t>
  </si>
  <si>
    <t>Cestovné (tuzemské i zahraniční)</t>
  </si>
  <si>
    <t>5173</t>
  </si>
  <si>
    <t>5172</t>
  </si>
  <si>
    <t>Opravy a udržování</t>
  </si>
  <si>
    <t>5171</t>
  </si>
  <si>
    <t>Nákup ostatních služeb</t>
  </si>
  <si>
    <t>5169</t>
  </si>
  <si>
    <t>Zpracování dat a služby souvis. s informač. a komunikač. technologiemi</t>
  </si>
  <si>
    <t>5168</t>
  </si>
  <si>
    <t>Služby školení a vzdělávání</t>
  </si>
  <si>
    <t>5167</t>
  </si>
  <si>
    <t>Konzultační, poradenské a právní služby</t>
  </si>
  <si>
    <t>5166</t>
  </si>
  <si>
    <t>Nájemné</t>
  </si>
  <si>
    <t>5164</t>
  </si>
  <si>
    <t>Služby peněžních ústavů</t>
  </si>
  <si>
    <t>5163</t>
  </si>
  <si>
    <t>Služby telekomunikací a radiokomunikací</t>
  </si>
  <si>
    <t>5162</t>
  </si>
  <si>
    <t>Poštovní služby</t>
  </si>
  <si>
    <t>5161</t>
  </si>
  <si>
    <t>Pohonné hmoty a maziva</t>
  </si>
  <si>
    <t>5156</t>
  </si>
  <si>
    <t>Elektrická energie</t>
  </si>
  <si>
    <t>5154</t>
  </si>
  <si>
    <t>Plyn</t>
  </si>
  <si>
    <t>5153</t>
  </si>
  <si>
    <t>Teplo</t>
  </si>
  <si>
    <t>5152</t>
  </si>
  <si>
    <t>Studená voda</t>
  </si>
  <si>
    <t>5151</t>
  </si>
  <si>
    <t>Kursové rozdíly ve výdajích</t>
  </si>
  <si>
    <t>5142</t>
  </si>
  <si>
    <t>Úroky vlastní</t>
  </si>
  <si>
    <t>5141</t>
  </si>
  <si>
    <t>Nákup materiálu jinde nezařazený</t>
  </si>
  <si>
    <t>5139</t>
  </si>
  <si>
    <t>Drobný hmotný dlouhodobý majetek</t>
  </si>
  <si>
    <t>5137</t>
  </si>
  <si>
    <t>Knihy, učební pomůcky a tisk</t>
  </si>
  <si>
    <t>5136</t>
  </si>
  <si>
    <t>Prádlo, oděv a obuv</t>
  </si>
  <si>
    <t>5134</t>
  </si>
  <si>
    <t>Léky a zdravotnický materiál</t>
  </si>
  <si>
    <t>5133</t>
  </si>
  <si>
    <t>Ochranné pomůcky</t>
  </si>
  <si>
    <t>5132</t>
  </si>
  <si>
    <t>Odměny za užití duševního vlastnictví</t>
  </si>
  <si>
    <t>5041</t>
  </si>
  <si>
    <t>Povinné pojistné na úrazové pojištění</t>
  </si>
  <si>
    <t>5038</t>
  </si>
  <si>
    <t>Povinné pojistné na veřejné zdravotní pojištění</t>
  </si>
  <si>
    <t>5032</t>
  </si>
  <si>
    <t>Povinné pojistné na sociál. zabezp. a příspěvek na stát. politiku zaměst.</t>
  </si>
  <si>
    <t>5031</t>
  </si>
  <si>
    <t>Odstupné</t>
  </si>
  <si>
    <t>5024</t>
  </si>
  <si>
    <t>Odměny členů zastupitelstev obcí a krajů</t>
  </si>
  <si>
    <t>5023</t>
  </si>
  <si>
    <t>Ostatní osobní výdaje</t>
  </si>
  <si>
    <t>5021</t>
  </si>
  <si>
    <t>Ostatní platy</t>
  </si>
  <si>
    <t>5019</t>
  </si>
  <si>
    <t>Platy zaměstnanců v pracovním poměru</t>
  </si>
  <si>
    <t>5011</t>
  </si>
  <si>
    <t>PŘÍJMY CELKEM</t>
  </si>
  <si>
    <t xml:space="preserve">P </t>
  </si>
  <si>
    <t>Dotace</t>
  </si>
  <si>
    <t>Investiční přijaté transfery od krajů</t>
  </si>
  <si>
    <t>4222</t>
  </si>
  <si>
    <t>Ostatní investiční přijaté transfery ze státního rozpočtu</t>
  </si>
  <si>
    <t>4216</t>
  </si>
  <si>
    <t>Investiční přijaté transfery ze státních fondů</t>
  </si>
  <si>
    <t>4213</t>
  </si>
  <si>
    <t>Převody z ostatních vlastních fondů</t>
  </si>
  <si>
    <t>4132</t>
  </si>
  <si>
    <t>Neinvestiční přijaté transfery od krajů</t>
  </si>
  <si>
    <t>4122</t>
  </si>
  <si>
    <t>Neinvestiční přijaté transfery od obcí</t>
  </si>
  <si>
    <t>4121</t>
  </si>
  <si>
    <t>Ostatní neinvestiční přijaté transfery ze státního rozpočtu</t>
  </si>
  <si>
    <t>4116</t>
  </si>
  <si>
    <t>Neinvest. přijaté transfery ze stát. rozp. v rámci souhrn. dotač. vztahu</t>
  </si>
  <si>
    <t>4112</t>
  </si>
  <si>
    <t>Neinvestiční přijaté transfery z všeobecné pokladní správy stát. rozp.</t>
  </si>
  <si>
    <t>4111</t>
  </si>
  <si>
    <t>Kapitálové příjmy</t>
  </si>
  <si>
    <t>Ostatní investiční příjmy jinde nezařazené</t>
  </si>
  <si>
    <t>3129</t>
  </si>
  <si>
    <t>Přijaté dary na pořízení dlouhodobého majetku</t>
  </si>
  <si>
    <t>3121</t>
  </si>
  <si>
    <t>Příjmy z prodeje ostatního hmotného dlouhodobého majetku</t>
  </si>
  <si>
    <t>3113</t>
  </si>
  <si>
    <t>Příjmy z prodeje ostatních nemovitostí a jejich částí</t>
  </si>
  <si>
    <t>3112</t>
  </si>
  <si>
    <t>Příjmy z prodeje pozemků</t>
  </si>
  <si>
    <t>3111</t>
  </si>
  <si>
    <t>Nedaňové příjmy</t>
  </si>
  <si>
    <t>Splátky půjčených prostředků od obyvatelstva</t>
  </si>
  <si>
    <t>2460</t>
  </si>
  <si>
    <t>Splátky půjčených prostředků od příspěvkových organizací</t>
  </si>
  <si>
    <t>2451</t>
  </si>
  <si>
    <t>Splátky půjčených prostředků od obecně prosp. spol. a podob. subjektů</t>
  </si>
  <si>
    <t>2420</t>
  </si>
  <si>
    <t>Příjmy z úhrad dobývacího prostoru a z vydobytých nerostů</t>
  </si>
  <si>
    <t>2343</t>
  </si>
  <si>
    <t>Ostatní nedaňové příjmy jinde nezařazené</t>
  </si>
  <si>
    <t>2329</t>
  </si>
  <si>
    <t>Neidentifikované příjmy</t>
  </si>
  <si>
    <t>2328</t>
  </si>
  <si>
    <t>Přijaté nekapitálové příspěvky a náhrady</t>
  </si>
  <si>
    <t>2324</t>
  </si>
  <si>
    <t>Přijaté pojistné náhrady</t>
  </si>
  <si>
    <t>2322</t>
  </si>
  <si>
    <t>Přijaté neinvestiční dary</t>
  </si>
  <si>
    <t>2321</t>
  </si>
  <si>
    <t>Příjmy z prodeje krátkodobého a drobného dlouhodobého majetku</t>
  </si>
  <si>
    <t>2310</t>
  </si>
  <si>
    <t>Ostatní přijaté vratky transferů</t>
  </si>
  <si>
    <t>2229</t>
  </si>
  <si>
    <t>Sankční platby přijaté od jiných subjektů</t>
  </si>
  <si>
    <t>2212</t>
  </si>
  <si>
    <t>Příjmy z podílů na zisku a dividend</t>
  </si>
  <si>
    <t>2142</t>
  </si>
  <si>
    <t>Příjmy z úroků (část)</t>
  </si>
  <si>
    <t>2141</t>
  </si>
  <si>
    <t>Příjmy z pronájmu movitých věcí</t>
  </si>
  <si>
    <t>2133</t>
  </si>
  <si>
    <t>Příjmy z pronájmu ostatních nemovitostí a jejich částí</t>
  </si>
  <si>
    <t>2132</t>
  </si>
  <si>
    <t>Příjmy z pronájmu pozemků</t>
  </si>
  <si>
    <t>2131</t>
  </si>
  <si>
    <t>Ostatní odvody příspěvkových organizací</t>
  </si>
  <si>
    <t>2123</t>
  </si>
  <si>
    <t>Odvody příspěvkových organizací</t>
  </si>
  <si>
    <t>2122</t>
  </si>
  <si>
    <t>Příjmy z poskytování služeb a výrobků</t>
  </si>
  <si>
    <t>2111</t>
  </si>
  <si>
    <t>Daňové příjmy</t>
  </si>
  <si>
    <t>Daň z nemovitých věcí</t>
  </si>
  <si>
    <t>1511</t>
  </si>
  <si>
    <t>Správní poplatky</t>
  </si>
  <si>
    <t>1361</t>
  </si>
  <si>
    <t>Ostatní odvody z vybraných činností a služeb jinde neuvedené</t>
  </si>
  <si>
    <t>1359</t>
  </si>
  <si>
    <t>Odvod z výherních hracích přístrojů</t>
  </si>
  <si>
    <t>1355</t>
  </si>
  <si>
    <t>Příjmy za ZOZ od žadatelů o řidičské oprávnění</t>
  </si>
  <si>
    <t>1353</t>
  </si>
  <si>
    <t>Odvod z loterií a podobných her kromě z výherních hracích přístrojů</t>
  </si>
  <si>
    <t>1351</t>
  </si>
  <si>
    <t>Poplatek z ubytovací kapacity</t>
  </si>
  <si>
    <t>1345</t>
  </si>
  <si>
    <t>Poplatek za užívání veřejného prostranství</t>
  </si>
  <si>
    <t>1343</t>
  </si>
  <si>
    <t>Poplatek za lázeňský nebo rekreační pobyt</t>
  </si>
  <si>
    <t>1342</t>
  </si>
  <si>
    <t>Poplatek ze psů</t>
  </si>
  <si>
    <t>1341</t>
  </si>
  <si>
    <t>Poplatek za provoz systému nakládání s komunálními odpady</t>
  </si>
  <si>
    <t>1340</t>
  </si>
  <si>
    <t>Poplatky za odnětí pozemků plnění funkcí lesa</t>
  </si>
  <si>
    <t>1335</t>
  </si>
  <si>
    <t>Odvody za odnětí půdy ze zemědělského půdního fondu</t>
  </si>
  <si>
    <t>1334</t>
  </si>
  <si>
    <t>Poplatky za uložení odpadů</t>
  </si>
  <si>
    <t>1333</t>
  </si>
  <si>
    <t>Daň z přidané hodnoty</t>
  </si>
  <si>
    <t>1211</t>
  </si>
  <si>
    <t>Daň z příjmů právnických osob za obce</t>
  </si>
  <si>
    <t>1122</t>
  </si>
  <si>
    <t>Daň z příjmů právnických osob</t>
  </si>
  <si>
    <t>1121</t>
  </si>
  <si>
    <t>Daň z příjmů fyzických osob z kapitálových výnosů</t>
  </si>
  <si>
    <t>1113</t>
  </si>
  <si>
    <t>Daň z příjmů fyzických osob ze samostatné výdělečné činnosti</t>
  </si>
  <si>
    <t>1112</t>
  </si>
  <si>
    <t>Daň z příjmů fyzických osob ze závislé činnosti a funkčních požitků</t>
  </si>
  <si>
    <t>1111</t>
  </si>
  <si>
    <t>Meziroční změna</t>
  </si>
  <si>
    <t>Plnění rozpočtu</t>
  </si>
  <si>
    <t>Název položky</t>
  </si>
  <si>
    <t>Pol</t>
  </si>
  <si>
    <t>Závěrečný účet Statutárního města Chomutova za rok 2016 - Statutární město Chomutov
Rok 2015, Koruny</t>
  </si>
  <si>
    <t>Upravený rozpočet 2016</t>
  </si>
  <si>
    <t>Skutečnost 2016</t>
  </si>
  <si>
    <t>skutečnost 2015</t>
  </si>
  <si>
    <t>Schválený rozpočet 2016</t>
  </si>
  <si>
    <t>2119</t>
  </si>
  <si>
    <t>2211</t>
  </si>
  <si>
    <t>2222</t>
  </si>
  <si>
    <t>2412</t>
  </si>
  <si>
    <t>Ostatní příjmy z vlastní činnosti</t>
  </si>
  <si>
    <t>Sankční platby přijaté od státu, obcí a krajů</t>
  </si>
  <si>
    <t>Ostat. příjmy z finanč. vypořádání předch. let od jiných veřej. rozpočtů</t>
  </si>
  <si>
    <t>Splátky půjčených prostř. od podnikatel. nefinan. subj. - právn. osob</t>
  </si>
  <si>
    <t>4223</t>
  </si>
  <si>
    <t>Investiční přijaté transfery od region.rad</t>
  </si>
  <si>
    <t>5029</t>
  </si>
  <si>
    <t>Ostatní platby za provedenou práci jinde nezařazené</t>
  </si>
  <si>
    <t>5191</t>
  </si>
  <si>
    <t>Zaplacené sankce</t>
  </si>
  <si>
    <t>5365</t>
  </si>
  <si>
    <t>Platby daní a poplatků krajům, obcím a státním fondům</t>
  </si>
  <si>
    <t>5493</t>
  </si>
  <si>
    <t>Účelové neinvestiční transfery nepodnikajícím fyzickým osobám</t>
  </si>
  <si>
    <t>6202</t>
  </si>
  <si>
    <t>Nákup majetkových podílů</t>
  </si>
  <si>
    <t>6379</t>
  </si>
  <si>
    <t>Ostatní investiční transfery obyvatelstvu</t>
  </si>
  <si>
    <t>6901</t>
  </si>
  <si>
    <t>Rezervy kapitálových výdajů</t>
  </si>
  <si>
    <t>8123</t>
  </si>
  <si>
    <t>Dlouhodobé přijaté půjčené prostředky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</si>
</sst>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2" borderId="1" xfId="0" applyNumberFormat="1" applyFont="1" applyFill="1" applyBorder="1" applyProtection="1"/>
    <xf numFmtId="10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Border="1" applyProtection="1"/>
    <xf numFmtId="4" fontId="2" fillId="0" borderId="1" xfId="0" applyNumberFormat="1" applyFont="1" applyBorder="1" applyAlignment="1" applyProtection="1">
      <alignment vertical="center" wrapText="1"/>
    </xf>
    <xf numFmtId="10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49" fontId="3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9"/>
  <sheetViews>
    <sheetView tabSelected="1" topLeftCell="A98" workbookViewId="0">
      <selection activeCell="A121" sqref="A1:XFD1048576"/>
    </sheetView>
  </sheetViews>
  <sheetFormatPr defaultColWidth="9" defaultRowHeight="12.75" x14ac:dyDescent="0.2"/>
  <cols>
    <col min="1" max="1" width="5.83203125" style="20" bestFit="1" customWidth="1"/>
    <col min="2" max="2" width="81.5" style="20" bestFit="1" customWidth="1"/>
    <col min="3" max="3" width="17.6640625" style="20" customWidth="1"/>
    <col min="4" max="4" width="18.6640625" style="21" bestFit="1" customWidth="1"/>
    <col min="5" max="5" width="18.1640625" style="21" bestFit="1" customWidth="1"/>
    <col min="6" max="6" width="15.5" style="21" bestFit="1" customWidth="1"/>
    <col min="7" max="7" width="18.1640625" style="21" bestFit="1" customWidth="1"/>
    <col min="8" max="8" width="18.1640625" style="19" bestFit="1" customWidth="1"/>
    <col min="9" max="16384" width="9" style="19"/>
  </cols>
  <sheetData>
    <row r="1" spans="1:8" s="19" customFormat="1" x14ac:dyDescent="0.2">
      <c r="A1" s="17" t="s">
        <v>285</v>
      </c>
      <c r="B1" s="17"/>
      <c r="C1" s="17"/>
      <c r="D1" s="17"/>
      <c r="E1" s="17"/>
      <c r="F1" s="17"/>
      <c r="G1" s="17"/>
      <c r="H1" s="17"/>
    </row>
    <row r="2" spans="1:8" s="19" customFormat="1" ht="25.5" x14ac:dyDescent="0.2">
      <c r="A2" s="16" t="s">
        <v>284</v>
      </c>
      <c r="B2" s="16" t="s">
        <v>283</v>
      </c>
      <c r="C2" s="18" t="s">
        <v>289</v>
      </c>
      <c r="D2" s="15" t="s">
        <v>286</v>
      </c>
      <c r="E2" s="15" t="s">
        <v>287</v>
      </c>
      <c r="F2" s="15" t="s">
        <v>282</v>
      </c>
      <c r="G2" s="15" t="s">
        <v>288</v>
      </c>
      <c r="H2" s="14" t="s">
        <v>281</v>
      </c>
    </row>
    <row r="3" spans="1:8" s="19" customFormat="1" x14ac:dyDescent="0.2">
      <c r="A3" s="9" t="s">
        <v>280</v>
      </c>
      <c r="B3" s="9" t="s">
        <v>279</v>
      </c>
      <c r="C3" s="8">
        <v>125000000</v>
      </c>
      <c r="D3" s="8">
        <v>125000000</v>
      </c>
      <c r="E3" s="8">
        <v>135265261.53999999</v>
      </c>
      <c r="F3" s="7">
        <f t="shared" ref="F3:F10" si="0">E3/D3</f>
        <v>1.0821220923199999</v>
      </c>
      <c r="G3" s="8">
        <v>118657890.08</v>
      </c>
      <c r="H3" s="5">
        <f t="shared" ref="H3:H64" si="1">E3-G3</f>
        <v>16607371.459999993</v>
      </c>
    </row>
    <row r="4" spans="1:8" s="19" customFormat="1" x14ac:dyDescent="0.2">
      <c r="A4" s="9" t="s">
        <v>278</v>
      </c>
      <c r="B4" s="9" t="s">
        <v>277</v>
      </c>
      <c r="C4" s="8">
        <v>5500000</v>
      </c>
      <c r="D4" s="8">
        <v>5500000</v>
      </c>
      <c r="E4" s="8">
        <v>7670648.9299999997</v>
      </c>
      <c r="F4" s="7">
        <f t="shared" si="0"/>
        <v>1.3946634418181818</v>
      </c>
      <c r="G4" s="8">
        <v>5181739.26</v>
      </c>
      <c r="H4" s="5">
        <f t="shared" si="1"/>
        <v>2488909.67</v>
      </c>
    </row>
    <row r="5" spans="1:8" s="19" customFormat="1" x14ac:dyDescent="0.2">
      <c r="A5" s="9" t="s">
        <v>276</v>
      </c>
      <c r="B5" s="9" t="s">
        <v>275</v>
      </c>
      <c r="C5" s="8">
        <v>11000000</v>
      </c>
      <c r="D5" s="8">
        <v>11000000</v>
      </c>
      <c r="E5" s="8">
        <v>13570169.75</v>
      </c>
      <c r="F5" s="7">
        <f t="shared" si="0"/>
        <v>1.2336517954545454</v>
      </c>
      <c r="G5" s="8">
        <v>13403019.810000001</v>
      </c>
      <c r="H5" s="5">
        <f t="shared" si="1"/>
        <v>167149.93999999948</v>
      </c>
    </row>
    <row r="6" spans="1:8" s="19" customFormat="1" x14ac:dyDescent="0.2">
      <c r="A6" s="9" t="s">
        <v>274</v>
      </c>
      <c r="B6" s="9" t="s">
        <v>273</v>
      </c>
      <c r="C6" s="8">
        <v>122000000</v>
      </c>
      <c r="D6" s="8">
        <v>122000000</v>
      </c>
      <c r="E6" s="8">
        <v>140225164.75</v>
      </c>
      <c r="F6" s="7">
        <f t="shared" si="0"/>
        <v>1.1493865963114753</v>
      </c>
      <c r="G6" s="8">
        <v>124399666.17</v>
      </c>
      <c r="H6" s="5">
        <f t="shared" si="1"/>
        <v>15825498.579999998</v>
      </c>
    </row>
    <row r="7" spans="1:8" s="19" customFormat="1" x14ac:dyDescent="0.2">
      <c r="A7" s="9" t="s">
        <v>272</v>
      </c>
      <c r="B7" s="9" t="s">
        <v>271</v>
      </c>
      <c r="C7" s="8">
        <v>0</v>
      </c>
      <c r="D7" s="8">
        <v>13195000</v>
      </c>
      <c r="E7" s="8">
        <v>13194360</v>
      </c>
      <c r="F7" s="7">
        <f t="shared" si="0"/>
        <v>0.99995149677908302</v>
      </c>
      <c r="G7" s="8">
        <v>13150090</v>
      </c>
      <c r="H7" s="5">
        <f t="shared" si="1"/>
        <v>44270</v>
      </c>
    </row>
    <row r="8" spans="1:8" s="19" customFormat="1" x14ac:dyDescent="0.2">
      <c r="A8" s="9" t="s">
        <v>270</v>
      </c>
      <c r="B8" s="9" t="s">
        <v>269</v>
      </c>
      <c r="C8" s="8">
        <v>254164000</v>
      </c>
      <c r="D8" s="8">
        <v>254164000</v>
      </c>
      <c r="E8" s="8">
        <v>257034122.72</v>
      </c>
      <c r="F8" s="7">
        <f t="shared" si="0"/>
        <v>1.0112924045891629</v>
      </c>
      <c r="G8" s="8">
        <v>247392755.59</v>
      </c>
      <c r="H8" s="5">
        <f t="shared" si="1"/>
        <v>9641367.1299999952</v>
      </c>
    </row>
    <row r="9" spans="1:8" s="19" customFormat="1" x14ac:dyDescent="0.2">
      <c r="A9" s="9" t="s">
        <v>268</v>
      </c>
      <c r="B9" s="9" t="s">
        <v>267</v>
      </c>
      <c r="C9" s="8">
        <v>600000</v>
      </c>
      <c r="D9" s="8">
        <v>600000</v>
      </c>
      <c r="E9" s="8"/>
      <c r="F9" s="7">
        <f t="shared" si="0"/>
        <v>0</v>
      </c>
      <c r="G9" s="8">
        <v>362283.5</v>
      </c>
      <c r="H9" s="5">
        <f t="shared" si="1"/>
        <v>-362283.5</v>
      </c>
    </row>
    <row r="10" spans="1:8" s="19" customFormat="1" x14ac:dyDescent="0.2">
      <c r="A10" s="9" t="s">
        <v>266</v>
      </c>
      <c r="B10" s="9" t="s">
        <v>265</v>
      </c>
      <c r="C10" s="8">
        <v>30000</v>
      </c>
      <c r="D10" s="8">
        <v>30000</v>
      </c>
      <c r="E10" s="8">
        <v>24430</v>
      </c>
      <c r="F10" s="7">
        <f t="shared" si="0"/>
        <v>0.81433333333333335</v>
      </c>
      <c r="G10" s="8">
        <v>22764</v>
      </c>
      <c r="H10" s="5">
        <f t="shared" si="1"/>
        <v>1666</v>
      </c>
    </row>
    <row r="11" spans="1:8" s="19" customFormat="1" x14ac:dyDescent="0.2">
      <c r="A11" s="9" t="s">
        <v>264</v>
      </c>
      <c r="B11" s="9" t="s">
        <v>263</v>
      </c>
      <c r="C11" s="8"/>
      <c r="D11" s="8"/>
      <c r="E11" s="8">
        <v>9735</v>
      </c>
      <c r="F11" s="7"/>
      <c r="G11" s="8">
        <v>140</v>
      </c>
      <c r="H11" s="5">
        <f t="shared" si="1"/>
        <v>9595</v>
      </c>
    </row>
    <row r="12" spans="1:8" s="19" customFormat="1" x14ac:dyDescent="0.2">
      <c r="A12" s="9" t="s">
        <v>262</v>
      </c>
      <c r="B12" s="9" t="s">
        <v>261</v>
      </c>
      <c r="C12" s="8">
        <v>13578000</v>
      </c>
      <c r="D12" s="8">
        <v>13578000</v>
      </c>
      <c r="E12" s="8">
        <v>10123881.51</v>
      </c>
      <c r="F12" s="7">
        <f t="shared" ref="F12:F50" si="2">E12/D12</f>
        <v>0.74560918471056115</v>
      </c>
      <c r="G12" s="8">
        <v>12112612.029999999</v>
      </c>
      <c r="H12" s="5">
        <f t="shared" si="1"/>
        <v>-1988730.5199999996</v>
      </c>
    </row>
    <row r="13" spans="1:8" s="19" customFormat="1" x14ac:dyDescent="0.2">
      <c r="A13" s="9" t="s">
        <v>260</v>
      </c>
      <c r="B13" s="9" t="s">
        <v>259</v>
      </c>
      <c r="C13" s="8">
        <v>2000000</v>
      </c>
      <c r="D13" s="8">
        <v>2000000</v>
      </c>
      <c r="E13" s="8">
        <v>1629128.79</v>
      </c>
      <c r="F13" s="7">
        <f t="shared" si="2"/>
        <v>0.814564395</v>
      </c>
      <c r="G13" s="8">
        <v>1787117.09</v>
      </c>
      <c r="H13" s="5">
        <f t="shared" si="1"/>
        <v>-157988.30000000005</v>
      </c>
    </row>
    <row r="14" spans="1:8" s="19" customFormat="1" x14ac:dyDescent="0.2">
      <c r="A14" s="9" t="s">
        <v>258</v>
      </c>
      <c r="B14" s="9" t="s">
        <v>257</v>
      </c>
      <c r="C14" s="8">
        <v>50000</v>
      </c>
      <c r="D14" s="8">
        <v>50000</v>
      </c>
      <c r="E14" s="8">
        <v>24525</v>
      </c>
      <c r="F14" s="7">
        <f t="shared" si="2"/>
        <v>0.49049999999999999</v>
      </c>
      <c r="G14" s="8">
        <v>174495</v>
      </c>
      <c r="H14" s="5">
        <f t="shared" si="1"/>
        <v>-149970</v>
      </c>
    </row>
    <row r="15" spans="1:8" s="19" customFormat="1" x14ac:dyDescent="0.2">
      <c r="A15" s="9" t="s">
        <v>256</v>
      </c>
      <c r="B15" s="9" t="s">
        <v>255</v>
      </c>
      <c r="C15" s="8">
        <v>1200000</v>
      </c>
      <c r="D15" s="8">
        <v>1200000</v>
      </c>
      <c r="E15" s="8">
        <v>812665</v>
      </c>
      <c r="F15" s="7">
        <f t="shared" si="2"/>
        <v>0.67722083333333338</v>
      </c>
      <c r="G15" s="8">
        <v>1084964</v>
      </c>
      <c r="H15" s="5">
        <f t="shared" si="1"/>
        <v>-272299</v>
      </c>
    </row>
    <row r="16" spans="1:8" s="19" customFormat="1" x14ac:dyDescent="0.2">
      <c r="A16" s="9" t="s">
        <v>254</v>
      </c>
      <c r="B16" s="9" t="s">
        <v>253</v>
      </c>
      <c r="C16" s="8">
        <v>200000</v>
      </c>
      <c r="D16" s="8">
        <v>200000</v>
      </c>
      <c r="E16" s="8">
        <v>504614</v>
      </c>
      <c r="F16" s="7">
        <f t="shared" si="2"/>
        <v>2.5230700000000001</v>
      </c>
      <c r="G16" s="8">
        <v>460428</v>
      </c>
      <c r="H16" s="5">
        <f t="shared" si="1"/>
        <v>44186</v>
      </c>
    </row>
    <row r="17" spans="1:8" s="19" customFormat="1" x14ac:dyDescent="0.2">
      <c r="A17" s="9" t="s">
        <v>252</v>
      </c>
      <c r="B17" s="9" t="s">
        <v>251</v>
      </c>
      <c r="C17" s="8">
        <v>2000000</v>
      </c>
      <c r="D17" s="8">
        <v>2000000</v>
      </c>
      <c r="E17" s="8">
        <v>2630791.9</v>
      </c>
      <c r="F17" s="7">
        <f t="shared" si="2"/>
        <v>1.3153959499999999</v>
      </c>
      <c r="G17" s="8">
        <v>2103793.39</v>
      </c>
      <c r="H17" s="5">
        <f t="shared" si="1"/>
        <v>526998.50999999978</v>
      </c>
    </row>
    <row r="18" spans="1:8" s="19" customFormat="1" x14ac:dyDescent="0.2">
      <c r="A18" s="9" t="s">
        <v>250</v>
      </c>
      <c r="B18" s="9" t="s">
        <v>249</v>
      </c>
      <c r="C18" s="8">
        <v>1300000</v>
      </c>
      <c r="D18" s="8">
        <v>1300000</v>
      </c>
      <c r="E18" s="8">
        <v>1479200</v>
      </c>
      <c r="F18" s="7">
        <f t="shared" si="2"/>
        <v>1.137846153846154</v>
      </c>
      <c r="G18" s="8">
        <v>1515950</v>
      </c>
      <c r="H18" s="5">
        <f t="shared" si="1"/>
        <v>-36750</v>
      </c>
    </row>
    <row r="19" spans="1:8" s="19" customFormat="1" x14ac:dyDescent="0.2">
      <c r="A19" s="9" t="s">
        <v>248</v>
      </c>
      <c r="B19" s="9" t="s">
        <v>247</v>
      </c>
      <c r="C19" s="8">
        <v>3000000</v>
      </c>
      <c r="D19" s="8">
        <v>3000000</v>
      </c>
      <c r="E19" s="8">
        <v>3843374.7</v>
      </c>
      <c r="F19" s="7">
        <f t="shared" si="2"/>
        <v>1.2811249</v>
      </c>
      <c r="G19" s="8">
        <v>12822372.73</v>
      </c>
      <c r="H19" s="5">
        <f t="shared" si="1"/>
        <v>-8978998.0300000012</v>
      </c>
    </row>
    <row r="20" spans="1:8" s="19" customFormat="1" x14ac:dyDescent="0.2">
      <c r="A20" s="9" t="s">
        <v>246</v>
      </c>
      <c r="B20" s="9" t="s">
        <v>245</v>
      </c>
      <c r="C20" s="8">
        <v>150000</v>
      </c>
      <c r="D20" s="8">
        <v>150000</v>
      </c>
      <c r="E20" s="8">
        <v>95550</v>
      </c>
      <c r="F20" s="7">
        <f t="shared" si="2"/>
        <v>0.63700000000000001</v>
      </c>
      <c r="G20" s="8">
        <v>88050</v>
      </c>
      <c r="H20" s="5">
        <f t="shared" si="1"/>
        <v>7500</v>
      </c>
    </row>
    <row r="21" spans="1:8" s="19" customFormat="1" x14ac:dyDescent="0.2">
      <c r="A21" s="9" t="s">
        <v>244</v>
      </c>
      <c r="B21" s="9" t="s">
        <v>243</v>
      </c>
      <c r="C21" s="8">
        <v>13800000</v>
      </c>
      <c r="D21" s="8">
        <v>13800000</v>
      </c>
      <c r="E21" s="8">
        <v>15096404</v>
      </c>
      <c r="F21" s="7">
        <f t="shared" si="2"/>
        <v>1.0939423188405797</v>
      </c>
      <c r="G21" s="8">
        <v>14414144</v>
      </c>
      <c r="H21" s="5">
        <f t="shared" si="1"/>
        <v>682260</v>
      </c>
    </row>
    <row r="22" spans="1:8" s="19" customFormat="1" x14ac:dyDescent="0.2">
      <c r="A22" s="9" t="s">
        <v>242</v>
      </c>
      <c r="B22" s="9" t="s">
        <v>241</v>
      </c>
      <c r="C22" s="8">
        <v>65000000</v>
      </c>
      <c r="D22" s="8">
        <v>65000000</v>
      </c>
      <c r="E22" s="8">
        <v>70281890.849999994</v>
      </c>
      <c r="F22" s="7">
        <f t="shared" si="2"/>
        <v>1.0812598592307692</v>
      </c>
      <c r="G22" s="8">
        <v>65289019.869999997</v>
      </c>
      <c r="H22" s="5">
        <f t="shared" si="1"/>
        <v>4992870.9799999967</v>
      </c>
    </row>
    <row r="23" spans="1:8" s="19" customFormat="1" x14ac:dyDescent="0.2">
      <c r="A23" s="12"/>
      <c r="B23" s="12" t="s">
        <v>240</v>
      </c>
      <c r="C23" s="10">
        <f>SUM(C3:C22)</f>
        <v>620572000</v>
      </c>
      <c r="D23" s="10">
        <f>SUM(D3:D22)</f>
        <v>633767000</v>
      </c>
      <c r="E23" s="10">
        <f>SUM(E3:E22)</f>
        <v>673515918.44000006</v>
      </c>
      <c r="F23" s="11">
        <f t="shared" si="2"/>
        <v>1.0627185044977099</v>
      </c>
      <c r="G23" s="10">
        <f>SUM(G3:G22)</f>
        <v>634423294.51999998</v>
      </c>
      <c r="H23" s="10">
        <f>SUM(H3:H22)</f>
        <v>39092623.919999987</v>
      </c>
    </row>
    <row r="24" spans="1:8" s="19" customFormat="1" x14ac:dyDescent="0.2">
      <c r="A24" s="9" t="s">
        <v>239</v>
      </c>
      <c r="B24" s="9" t="s">
        <v>238</v>
      </c>
      <c r="C24" s="8">
        <v>24193000</v>
      </c>
      <c r="D24" s="8">
        <v>25158000</v>
      </c>
      <c r="E24" s="8">
        <v>28526756.989999998</v>
      </c>
      <c r="F24" s="7">
        <f t="shared" si="2"/>
        <v>1.1339040062803083</v>
      </c>
      <c r="G24" s="6">
        <v>24694800.57</v>
      </c>
      <c r="H24" s="5">
        <f t="shared" si="1"/>
        <v>3831956.4199999981</v>
      </c>
    </row>
    <row r="25" spans="1:8" s="19" customFormat="1" x14ac:dyDescent="0.2">
      <c r="A25" s="9" t="s">
        <v>290</v>
      </c>
      <c r="B25" s="9" t="s">
        <v>294</v>
      </c>
      <c r="C25" s="8"/>
      <c r="D25" s="8"/>
      <c r="E25" s="8">
        <v>50530.8</v>
      </c>
      <c r="F25" s="7"/>
      <c r="G25" s="6"/>
      <c r="H25" s="5">
        <f t="shared" si="1"/>
        <v>50530.8</v>
      </c>
    </row>
    <row r="26" spans="1:8" s="19" customFormat="1" x14ac:dyDescent="0.2">
      <c r="A26" s="9" t="s">
        <v>237</v>
      </c>
      <c r="B26" s="9" t="s">
        <v>236</v>
      </c>
      <c r="C26" s="8">
        <v>6421000</v>
      </c>
      <c r="D26" s="8">
        <v>5977000</v>
      </c>
      <c r="E26" s="8">
        <v>5977048</v>
      </c>
      <c r="F26" s="7">
        <f t="shared" si="2"/>
        <v>1.0000080307846746</v>
      </c>
      <c r="G26" s="6">
        <v>5757972</v>
      </c>
      <c r="H26" s="5">
        <f t="shared" si="1"/>
        <v>219076</v>
      </c>
    </row>
    <row r="27" spans="1:8" s="19" customFormat="1" x14ac:dyDescent="0.2">
      <c r="A27" s="9" t="s">
        <v>235</v>
      </c>
      <c r="B27" s="9" t="s">
        <v>234</v>
      </c>
      <c r="C27" s="8"/>
      <c r="D27" s="8"/>
      <c r="E27" s="8">
        <v>0</v>
      </c>
      <c r="F27" s="7"/>
      <c r="G27" s="6">
        <v>8249</v>
      </c>
      <c r="H27" s="5">
        <f t="shared" si="1"/>
        <v>-8249</v>
      </c>
    </row>
    <row r="28" spans="1:8" s="19" customFormat="1" x14ac:dyDescent="0.2">
      <c r="A28" s="9" t="s">
        <v>233</v>
      </c>
      <c r="B28" s="9" t="s">
        <v>232</v>
      </c>
      <c r="C28" s="8">
        <v>6974000</v>
      </c>
      <c r="D28" s="8">
        <v>6974000</v>
      </c>
      <c r="E28" s="8">
        <v>6785618.0300000003</v>
      </c>
      <c r="F28" s="7">
        <f t="shared" si="2"/>
        <v>0.97298795956409523</v>
      </c>
      <c r="G28" s="6">
        <v>7499127.6200000001</v>
      </c>
      <c r="H28" s="5">
        <f t="shared" si="1"/>
        <v>-713509.58999999985</v>
      </c>
    </row>
    <row r="29" spans="1:8" s="19" customFormat="1" x14ac:dyDescent="0.2">
      <c r="A29" s="9" t="s">
        <v>231</v>
      </c>
      <c r="B29" s="9" t="s">
        <v>230</v>
      </c>
      <c r="C29" s="8">
        <v>12492000</v>
      </c>
      <c r="D29" s="8">
        <v>13083000</v>
      </c>
      <c r="E29" s="8">
        <v>11992614.08</v>
      </c>
      <c r="F29" s="7">
        <f t="shared" si="2"/>
        <v>0.9166562776121685</v>
      </c>
      <c r="G29" s="6">
        <v>12303776.25</v>
      </c>
      <c r="H29" s="5">
        <f t="shared" si="1"/>
        <v>-311162.16999999993</v>
      </c>
    </row>
    <row r="30" spans="1:8" s="19" customFormat="1" x14ac:dyDescent="0.2">
      <c r="A30" s="9" t="s">
        <v>229</v>
      </c>
      <c r="B30" s="9" t="s">
        <v>228</v>
      </c>
      <c r="C30" s="8">
        <v>5400000</v>
      </c>
      <c r="D30" s="8">
        <v>5400000</v>
      </c>
      <c r="E30" s="8">
        <v>5552013.2699999996</v>
      </c>
      <c r="F30" s="7">
        <f t="shared" si="2"/>
        <v>1.0281506055555554</v>
      </c>
      <c r="G30" s="6">
        <v>5528660.1200000001</v>
      </c>
      <c r="H30" s="5">
        <f t="shared" si="1"/>
        <v>23353.149999999441</v>
      </c>
    </row>
    <row r="31" spans="1:8" s="19" customFormat="1" x14ac:dyDescent="0.2">
      <c r="A31" s="9" t="s">
        <v>227</v>
      </c>
      <c r="B31" s="9" t="s">
        <v>226</v>
      </c>
      <c r="C31" s="8">
        <v>1000000</v>
      </c>
      <c r="D31" s="8">
        <v>1000000</v>
      </c>
      <c r="E31" s="8">
        <v>31848.799999999999</v>
      </c>
      <c r="F31" s="7">
        <f t="shared" si="2"/>
        <v>3.1848799999999997E-2</v>
      </c>
      <c r="G31" s="6">
        <v>89082.13</v>
      </c>
      <c r="H31" s="5">
        <f t="shared" si="1"/>
        <v>-57233.33</v>
      </c>
    </row>
    <row r="32" spans="1:8" s="19" customFormat="1" x14ac:dyDescent="0.2">
      <c r="A32" s="9" t="s">
        <v>225</v>
      </c>
      <c r="B32" s="9" t="s">
        <v>224</v>
      </c>
      <c r="C32" s="8">
        <v>4500000</v>
      </c>
      <c r="D32" s="8">
        <v>4500000</v>
      </c>
      <c r="E32" s="8">
        <v>2140153</v>
      </c>
      <c r="F32" s="7">
        <f t="shared" si="2"/>
        <v>0.47558955555555554</v>
      </c>
      <c r="G32" s="6">
        <v>5596026.3300000001</v>
      </c>
      <c r="H32" s="5">
        <f t="shared" si="1"/>
        <v>-3455873.33</v>
      </c>
    </row>
    <row r="33" spans="1:8" s="19" customFormat="1" x14ac:dyDescent="0.2">
      <c r="A33" s="9" t="s">
        <v>291</v>
      </c>
      <c r="B33" s="9" t="s">
        <v>295</v>
      </c>
      <c r="C33" s="8">
        <v>0</v>
      </c>
      <c r="D33" s="8">
        <v>120000</v>
      </c>
      <c r="E33" s="8">
        <v>119901.61</v>
      </c>
      <c r="F33" s="7">
        <f t="shared" si="2"/>
        <v>0.9991800833333333</v>
      </c>
      <c r="G33" s="6"/>
      <c r="H33" s="5">
        <f t="shared" si="1"/>
        <v>119901.61</v>
      </c>
    </row>
    <row r="34" spans="1:8" s="19" customFormat="1" x14ac:dyDescent="0.2">
      <c r="A34" s="9" t="s">
        <v>223</v>
      </c>
      <c r="B34" s="9" t="s">
        <v>222</v>
      </c>
      <c r="C34" s="8">
        <v>8345000</v>
      </c>
      <c r="D34" s="8">
        <v>8345000</v>
      </c>
      <c r="E34" s="8">
        <v>7776236.0599999996</v>
      </c>
      <c r="F34" s="7">
        <f t="shared" si="2"/>
        <v>0.931843745955662</v>
      </c>
      <c r="G34" s="6">
        <v>5943765.96</v>
      </c>
      <c r="H34" s="5">
        <f t="shared" si="1"/>
        <v>1832470.0999999996</v>
      </c>
    </row>
    <row r="35" spans="1:8" s="19" customFormat="1" x14ac:dyDescent="0.2">
      <c r="A35" s="9" t="s">
        <v>292</v>
      </c>
      <c r="B35" s="9" t="s">
        <v>296</v>
      </c>
      <c r="C35" s="8">
        <v>0</v>
      </c>
      <c r="D35" s="8">
        <v>150000</v>
      </c>
      <c r="E35" s="8">
        <v>149743.79</v>
      </c>
      <c r="F35" s="7">
        <f t="shared" si="2"/>
        <v>0.99829193333333344</v>
      </c>
      <c r="G35" s="6"/>
      <c r="H35" s="5">
        <f t="shared" si="1"/>
        <v>149743.79</v>
      </c>
    </row>
    <row r="36" spans="1:8" s="19" customFormat="1" x14ac:dyDescent="0.2">
      <c r="A36" s="9" t="s">
        <v>221</v>
      </c>
      <c r="B36" s="9" t="s">
        <v>220</v>
      </c>
      <c r="C36" s="8">
        <v>0</v>
      </c>
      <c r="D36" s="8">
        <v>13619000</v>
      </c>
      <c r="E36" s="8">
        <v>13648985.51</v>
      </c>
      <c r="F36" s="7">
        <f t="shared" si="2"/>
        <v>1.0022017409501431</v>
      </c>
      <c r="G36" s="6">
        <v>12185750.359999999</v>
      </c>
      <c r="H36" s="5">
        <f t="shared" si="1"/>
        <v>1463235.1500000004</v>
      </c>
    </row>
    <row r="37" spans="1:8" s="19" customFormat="1" x14ac:dyDescent="0.2">
      <c r="A37" s="9" t="s">
        <v>219</v>
      </c>
      <c r="B37" s="9" t="s">
        <v>218</v>
      </c>
      <c r="C37" s="8">
        <v>10000</v>
      </c>
      <c r="D37" s="8">
        <v>10000</v>
      </c>
      <c r="E37" s="8">
        <v>9550</v>
      </c>
      <c r="F37" s="7">
        <f t="shared" si="2"/>
        <v>0.95499999999999996</v>
      </c>
      <c r="G37" s="6">
        <v>53300.2</v>
      </c>
      <c r="H37" s="5">
        <f t="shared" si="1"/>
        <v>-43750.2</v>
      </c>
    </row>
    <row r="38" spans="1:8" s="19" customFormat="1" x14ac:dyDescent="0.2">
      <c r="A38" s="9" t="s">
        <v>217</v>
      </c>
      <c r="B38" s="9" t="s">
        <v>216</v>
      </c>
      <c r="C38" s="8">
        <v>0</v>
      </c>
      <c r="D38" s="8">
        <v>450000</v>
      </c>
      <c r="E38" s="8">
        <v>450000</v>
      </c>
      <c r="F38" s="7">
        <f t="shared" si="2"/>
        <v>1</v>
      </c>
      <c r="G38" s="6">
        <v>500000</v>
      </c>
      <c r="H38" s="5">
        <f t="shared" si="1"/>
        <v>-50000</v>
      </c>
    </row>
    <row r="39" spans="1:8" s="19" customFormat="1" x14ac:dyDescent="0.2">
      <c r="A39" s="9" t="s">
        <v>215</v>
      </c>
      <c r="B39" s="9" t="s">
        <v>214</v>
      </c>
      <c r="C39" s="8">
        <v>0</v>
      </c>
      <c r="D39" s="8">
        <v>630000</v>
      </c>
      <c r="E39" s="8">
        <v>858560</v>
      </c>
      <c r="F39" s="7">
        <f t="shared" si="2"/>
        <v>1.3627936507936509</v>
      </c>
      <c r="G39" s="6">
        <v>496623</v>
      </c>
      <c r="H39" s="5">
        <f t="shared" si="1"/>
        <v>361937</v>
      </c>
    </row>
    <row r="40" spans="1:8" s="19" customFormat="1" x14ac:dyDescent="0.2">
      <c r="A40" s="9" t="s">
        <v>213</v>
      </c>
      <c r="B40" s="9" t="s">
        <v>212</v>
      </c>
      <c r="C40" s="8">
        <v>0</v>
      </c>
      <c r="D40" s="8">
        <v>491000</v>
      </c>
      <c r="E40" s="8">
        <v>1211366.45</v>
      </c>
      <c r="F40" s="7">
        <f t="shared" si="2"/>
        <v>2.467141446028513</v>
      </c>
      <c r="G40" s="6">
        <v>2885067.39</v>
      </c>
      <c r="H40" s="5">
        <f t="shared" si="1"/>
        <v>-1673700.9400000002</v>
      </c>
    </row>
    <row r="41" spans="1:8" s="19" customFormat="1" x14ac:dyDescent="0.2">
      <c r="A41" s="9" t="s">
        <v>211</v>
      </c>
      <c r="B41" s="9" t="s">
        <v>210</v>
      </c>
      <c r="C41" s="8"/>
      <c r="D41" s="8"/>
      <c r="E41" s="8">
        <v>4690</v>
      </c>
      <c r="F41" s="7"/>
      <c r="G41" s="6">
        <v>-4690</v>
      </c>
      <c r="H41" s="5">
        <f t="shared" si="1"/>
        <v>9380</v>
      </c>
    </row>
    <row r="42" spans="1:8" s="19" customFormat="1" x14ac:dyDescent="0.2">
      <c r="A42" s="9" t="s">
        <v>209</v>
      </c>
      <c r="B42" s="9" t="s">
        <v>208</v>
      </c>
      <c r="C42" s="8">
        <v>49825000</v>
      </c>
      <c r="D42" s="8">
        <v>27831000</v>
      </c>
      <c r="E42" s="8">
        <v>58608.44</v>
      </c>
      <c r="F42" s="7">
        <f t="shared" si="2"/>
        <v>2.1058689950055696E-3</v>
      </c>
      <c r="G42" s="6">
        <v>1112108.72</v>
      </c>
      <c r="H42" s="5">
        <f t="shared" si="1"/>
        <v>-1053500.28</v>
      </c>
    </row>
    <row r="43" spans="1:8" s="19" customFormat="1" x14ac:dyDescent="0.2">
      <c r="A43" s="9" t="s">
        <v>207</v>
      </c>
      <c r="B43" s="9" t="s">
        <v>206</v>
      </c>
      <c r="C43" s="8">
        <v>136000</v>
      </c>
      <c r="D43" s="8">
        <v>136000</v>
      </c>
      <c r="E43" s="8">
        <v>274836.45</v>
      </c>
      <c r="F43" s="7">
        <f t="shared" si="2"/>
        <v>2.02085625</v>
      </c>
      <c r="G43" s="6">
        <v>190283.4</v>
      </c>
      <c r="H43" s="5">
        <f t="shared" si="1"/>
        <v>84553.050000000017</v>
      </c>
    </row>
    <row r="44" spans="1:8" s="19" customFormat="1" x14ac:dyDescent="0.2">
      <c r="A44" s="9" t="s">
        <v>293</v>
      </c>
      <c r="B44" s="9" t="s">
        <v>297</v>
      </c>
      <c r="C44" s="8">
        <v>0</v>
      </c>
      <c r="D44" s="8">
        <v>50000</v>
      </c>
      <c r="E44" s="8">
        <v>50000</v>
      </c>
      <c r="F44" s="7">
        <f t="shared" si="2"/>
        <v>1</v>
      </c>
      <c r="G44" s="6"/>
      <c r="H44" s="5">
        <f t="shared" si="1"/>
        <v>50000</v>
      </c>
    </row>
    <row r="45" spans="1:8" s="19" customFormat="1" x14ac:dyDescent="0.2">
      <c r="A45" s="9" t="s">
        <v>205</v>
      </c>
      <c r="B45" s="9" t="s">
        <v>204</v>
      </c>
      <c r="C45" s="8">
        <v>2545000</v>
      </c>
      <c r="D45" s="8">
        <v>2545000</v>
      </c>
      <c r="E45" s="8">
        <v>2560483.9700000002</v>
      </c>
      <c r="F45" s="7">
        <f t="shared" si="2"/>
        <v>1.0060840746561888</v>
      </c>
      <c r="G45" s="6">
        <v>362148.19</v>
      </c>
      <c r="H45" s="5">
        <f t="shared" si="1"/>
        <v>2198335.7800000003</v>
      </c>
    </row>
    <row r="46" spans="1:8" s="19" customFormat="1" x14ac:dyDescent="0.2">
      <c r="A46" s="9" t="s">
        <v>203</v>
      </c>
      <c r="B46" s="9" t="s">
        <v>202</v>
      </c>
      <c r="C46" s="8">
        <v>0</v>
      </c>
      <c r="D46" s="8">
        <v>4484000</v>
      </c>
      <c r="E46" s="8">
        <v>4484000</v>
      </c>
      <c r="F46" s="7">
        <f t="shared" si="2"/>
        <v>1</v>
      </c>
      <c r="G46" s="6"/>
      <c r="H46" s="5">
        <f t="shared" si="1"/>
        <v>4484000</v>
      </c>
    </row>
    <row r="47" spans="1:8" s="19" customFormat="1" x14ac:dyDescent="0.2">
      <c r="A47" s="9" t="s">
        <v>201</v>
      </c>
      <c r="B47" s="9" t="s">
        <v>200</v>
      </c>
      <c r="C47" s="8">
        <v>600000</v>
      </c>
      <c r="D47" s="8">
        <v>600000</v>
      </c>
      <c r="E47" s="8">
        <v>476320.33</v>
      </c>
      <c r="F47" s="7">
        <f t="shared" si="2"/>
        <v>0.79386721666666671</v>
      </c>
      <c r="G47" s="6">
        <v>598878.52</v>
      </c>
      <c r="H47" s="5">
        <f t="shared" si="1"/>
        <v>-122558.19</v>
      </c>
    </row>
    <row r="48" spans="1:8" s="19" customFormat="1" x14ac:dyDescent="0.2">
      <c r="A48" s="13"/>
      <c r="B48" s="12" t="s">
        <v>199</v>
      </c>
      <c r="C48" s="10">
        <f>SUM(C24:C47)</f>
        <v>122441000</v>
      </c>
      <c r="D48" s="10">
        <f t="shared" ref="D48" si="3">SUM(D24:D47)</f>
        <v>121553000</v>
      </c>
      <c r="E48" s="10">
        <f>SUM(E24:E47)</f>
        <v>93189865.580000013</v>
      </c>
      <c r="F48" s="11">
        <f t="shared" ref="F48:F64" si="4">E48/D48</f>
        <v>0.76666035046440661</v>
      </c>
      <c r="G48" s="10">
        <f>SUM(G24:G47)</f>
        <v>85800929.75999999</v>
      </c>
      <c r="H48" s="10">
        <f>SUM(H24:H47)</f>
        <v>7388935.8199999966</v>
      </c>
    </row>
    <row r="49" spans="1:8" s="19" customFormat="1" x14ac:dyDescent="0.2">
      <c r="A49" s="9" t="s">
        <v>198</v>
      </c>
      <c r="B49" s="9" t="s">
        <v>197</v>
      </c>
      <c r="C49" s="8">
        <v>6000000</v>
      </c>
      <c r="D49" s="8">
        <v>6000000</v>
      </c>
      <c r="E49" s="8">
        <v>5724132</v>
      </c>
      <c r="F49" s="7">
        <f t="shared" si="2"/>
        <v>0.95402200000000004</v>
      </c>
      <c r="G49" s="8">
        <v>10706934</v>
      </c>
      <c r="H49" s="5">
        <f t="shared" si="1"/>
        <v>-4982802</v>
      </c>
    </row>
    <row r="50" spans="1:8" s="19" customFormat="1" x14ac:dyDescent="0.2">
      <c r="A50" s="9" t="s">
        <v>196</v>
      </c>
      <c r="B50" s="9" t="s">
        <v>195</v>
      </c>
      <c r="C50" s="8">
        <v>0</v>
      </c>
      <c r="D50" s="8">
        <v>20776000</v>
      </c>
      <c r="E50" s="8">
        <v>20849528.300000001</v>
      </c>
      <c r="F50" s="7">
        <f t="shared" si="2"/>
        <v>1.0035390979976897</v>
      </c>
      <c r="G50" s="8">
        <v>261120.75</v>
      </c>
      <c r="H50" s="5">
        <f t="shared" si="1"/>
        <v>20588407.550000001</v>
      </c>
    </row>
    <row r="51" spans="1:8" s="19" customFormat="1" x14ac:dyDescent="0.2">
      <c r="A51" s="9" t="s">
        <v>194</v>
      </c>
      <c r="B51" s="9" t="s">
        <v>193</v>
      </c>
      <c r="C51" s="8"/>
      <c r="D51" s="8"/>
      <c r="E51" s="8">
        <v>10000</v>
      </c>
      <c r="F51" s="7"/>
      <c r="G51" s="8">
        <v>91700</v>
      </c>
      <c r="H51" s="5">
        <f t="shared" si="1"/>
        <v>-81700</v>
      </c>
    </row>
    <row r="52" spans="1:8" s="19" customFormat="1" x14ac:dyDescent="0.2">
      <c r="A52" s="9" t="s">
        <v>192</v>
      </c>
      <c r="B52" s="9" t="s">
        <v>191</v>
      </c>
      <c r="C52" s="8"/>
      <c r="D52" s="8"/>
      <c r="E52" s="8"/>
      <c r="F52" s="7"/>
      <c r="G52" s="8">
        <v>350000</v>
      </c>
      <c r="H52" s="5">
        <f t="shared" si="1"/>
        <v>-350000</v>
      </c>
    </row>
    <row r="53" spans="1:8" s="19" customFormat="1" x14ac:dyDescent="0.2">
      <c r="A53" s="9" t="s">
        <v>190</v>
      </c>
      <c r="B53" s="9" t="s">
        <v>189</v>
      </c>
      <c r="C53" s="8"/>
      <c r="D53" s="8"/>
      <c r="E53" s="8"/>
      <c r="F53" s="7"/>
      <c r="G53" s="8">
        <v>1558098.06</v>
      </c>
      <c r="H53" s="5">
        <f t="shared" si="1"/>
        <v>-1558098.06</v>
      </c>
    </row>
    <row r="54" spans="1:8" s="19" customFormat="1" x14ac:dyDescent="0.2">
      <c r="A54" s="12"/>
      <c r="B54" s="12" t="s">
        <v>188</v>
      </c>
      <c r="C54" s="10">
        <f>SUM(C49:C53)</f>
        <v>6000000</v>
      </c>
      <c r="D54" s="10">
        <f t="shared" ref="D54" si="5">SUM(D49:D53)</f>
        <v>26776000</v>
      </c>
      <c r="E54" s="10">
        <f>SUM(E49:E53)</f>
        <v>26583660.300000001</v>
      </c>
      <c r="F54" s="11">
        <f t="shared" si="4"/>
        <v>0.99281671272781602</v>
      </c>
      <c r="G54" s="10">
        <f>SUM(G49:G53)</f>
        <v>12967852.810000001</v>
      </c>
      <c r="H54" s="10">
        <f>SUM(H49:H53)</f>
        <v>13615807.49</v>
      </c>
    </row>
    <row r="55" spans="1:8" s="19" customFormat="1" x14ac:dyDescent="0.2">
      <c r="A55" s="9" t="s">
        <v>187</v>
      </c>
      <c r="B55" s="9" t="s">
        <v>186</v>
      </c>
      <c r="C55" s="8">
        <v>0</v>
      </c>
      <c r="D55" s="8">
        <v>1136000</v>
      </c>
      <c r="E55" s="8">
        <v>1136000</v>
      </c>
      <c r="F55" s="7">
        <f t="shared" si="4"/>
        <v>1</v>
      </c>
      <c r="G55" s="6">
        <v>632000</v>
      </c>
      <c r="H55" s="5">
        <f t="shared" si="1"/>
        <v>504000</v>
      </c>
    </row>
    <row r="56" spans="1:8" s="19" customFormat="1" x14ac:dyDescent="0.2">
      <c r="A56" s="9" t="s">
        <v>185</v>
      </c>
      <c r="B56" s="9" t="s">
        <v>184</v>
      </c>
      <c r="C56" s="8">
        <v>41495000</v>
      </c>
      <c r="D56" s="8">
        <v>42332600</v>
      </c>
      <c r="E56" s="8">
        <v>42332600</v>
      </c>
      <c r="F56" s="7">
        <f t="shared" si="4"/>
        <v>1</v>
      </c>
      <c r="G56" s="6">
        <v>41494600</v>
      </c>
      <c r="H56" s="5">
        <f t="shared" si="1"/>
        <v>838000</v>
      </c>
    </row>
    <row r="57" spans="1:8" s="19" customFormat="1" x14ac:dyDescent="0.2">
      <c r="A57" s="9" t="s">
        <v>183</v>
      </c>
      <c r="B57" s="9" t="s">
        <v>182</v>
      </c>
      <c r="C57" s="8">
        <v>0</v>
      </c>
      <c r="D57" s="8">
        <v>28862000</v>
      </c>
      <c r="E57" s="8">
        <v>28497747.809999999</v>
      </c>
      <c r="F57" s="7">
        <f t="shared" si="4"/>
        <v>0.98737952359503844</v>
      </c>
      <c r="G57" s="6">
        <v>39511077.399999999</v>
      </c>
      <c r="H57" s="5">
        <f t="shared" si="1"/>
        <v>-11013329.59</v>
      </c>
    </row>
    <row r="58" spans="1:8" s="19" customFormat="1" x14ac:dyDescent="0.2">
      <c r="A58" s="9" t="s">
        <v>181</v>
      </c>
      <c r="B58" s="9" t="s">
        <v>180</v>
      </c>
      <c r="C58" s="8"/>
      <c r="D58" s="8"/>
      <c r="E58" s="8">
        <v>262800</v>
      </c>
      <c r="F58" s="7"/>
      <c r="G58" s="6">
        <v>89400</v>
      </c>
      <c r="H58" s="5">
        <f t="shared" si="1"/>
        <v>173400</v>
      </c>
    </row>
    <row r="59" spans="1:8" s="19" customFormat="1" x14ac:dyDescent="0.2">
      <c r="A59" s="9" t="s">
        <v>179</v>
      </c>
      <c r="B59" s="9" t="s">
        <v>178</v>
      </c>
      <c r="C59" s="8">
        <v>0</v>
      </c>
      <c r="D59" s="8">
        <v>14983000</v>
      </c>
      <c r="E59" s="8">
        <v>14979508.859999999</v>
      </c>
      <c r="F59" s="7">
        <f t="shared" si="4"/>
        <v>0.99976699325902685</v>
      </c>
      <c r="G59" s="6">
        <v>17074017</v>
      </c>
      <c r="H59" s="5">
        <f t="shared" si="1"/>
        <v>-2094508.1400000006</v>
      </c>
    </row>
    <row r="60" spans="1:8" s="19" customFormat="1" x14ac:dyDescent="0.2">
      <c r="A60" s="9" t="s">
        <v>177</v>
      </c>
      <c r="B60" s="9" t="s">
        <v>176</v>
      </c>
      <c r="C60" s="8"/>
      <c r="D60" s="8"/>
      <c r="E60" s="8">
        <v>942774</v>
      </c>
      <c r="F60" s="7"/>
      <c r="G60" s="6">
        <v>822273</v>
      </c>
      <c r="H60" s="5">
        <f t="shared" si="1"/>
        <v>120501</v>
      </c>
    </row>
    <row r="61" spans="1:8" s="19" customFormat="1" x14ac:dyDescent="0.2">
      <c r="A61" s="9" t="s">
        <v>175</v>
      </c>
      <c r="B61" s="9" t="s">
        <v>174</v>
      </c>
      <c r="C61" s="8"/>
      <c r="D61" s="8"/>
      <c r="E61" s="8"/>
      <c r="F61" s="7"/>
      <c r="G61" s="6">
        <v>2700609.42</v>
      </c>
      <c r="H61" s="5">
        <f t="shared" si="1"/>
        <v>-2700609.42</v>
      </c>
    </row>
    <row r="62" spans="1:8" s="19" customFormat="1" x14ac:dyDescent="0.2">
      <c r="A62" s="9" t="s">
        <v>173</v>
      </c>
      <c r="B62" s="9" t="s">
        <v>172</v>
      </c>
      <c r="C62" s="8">
        <v>0</v>
      </c>
      <c r="D62" s="8">
        <v>19940000</v>
      </c>
      <c r="E62" s="8">
        <v>19936232.059999999</v>
      </c>
      <c r="F62" s="7">
        <f t="shared" si="4"/>
        <v>0.99981103610832489</v>
      </c>
      <c r="G62" s="6">
        <v>76118676.939999998</v>
      </c>
      <c r="H62" s="5">
        <f t="shared" si="1"/>
        <v>-56182444.879999995</v>
      </c>
    </row>
    <row r="63" spans="1:8" s="19" customFormat="1" x14ac:dyDescent="0.2">
      <c r="A63" s="9" t="s">
        <v>171</v>
      </c>
      <c r="B63" s="9" t="s">
        <v>170</v>
      </c>
      <c r="C63" s="8">
        <v>0</v>
      </c>
      <c r="D63" s="8">
        <v>600000</v>
      </c>
      <c r="E63" s="8">
        <v>575000</v>
      </c>
      <c r="F63" s="7">
        <f t="shared" si="4"/>
        <v>0.95833333333333337</v>
      </c>
      <c r="G63" s="6">
        <v>1074293</v>
      </c>
      <c r="H63" s="5">
        <f t="shared" si="1"/>
        <v>-499293</v>
      </c>
    </row>
    <row r="64" spans="1:8" s="19" customFormat="1" x14ac:dyDescent="0.2">
      <c r="A64" s="9" t="s">
        <v>298</v>
      </c>
      <c r="B64" s="9" t="s">
        <v>299</v>
      </c>
      <c r="C64" s="8">
        <v>0</v>
      </c>
      <c r="D64" s="8">
        <v>678000</v>
      </c>
      <c r="E64" s="8">
        <v>677224.74</v>
      </c>
      <c r="F64" s="7">
        <f t="shared" si="4"/>
        <v>0.99885654867256635</v>
      </c>
      <c r="G64" s="6"/>
      <c r="H64" s="5">
        <f t="shared" si="1"/>
        <v>677224.74</v>
      </c>
    </row>
    <row r="65" spans="1:8" s="19" customFormat="1" x14ac:dyDescent="0.2">
      <c r="A65" s="13"/>
      <c r="B65" s="12" t="s">
        <v>169</v>
      </c>
      <c r="C65" s="10">
        <f>SUM(C55:C64)</f>
        <v>41495000</v>
      </c>
      <c r="D65" s="10">
        <f>SUM(D55:D64)</f>
        <v>108531600</v>
      </c>
      <c r="E65" s="10">
        <f>SUM(E55:E64)</f>
        <v>109339887.47</v>
      </c>
      <c r="F65" s="11">
        <f t="shared" ref="F65:F128" si="6">E65/D65</f>
        <v>1.0074474850642579</v>
      </c>
      <c r="G65" s="10">
        <f>SUM(G55:G64)</f>
        <v>179516946.75999999</v>
      </c>
      <c r="H65" s="10">
        <f>SUM(H55:H64)</f>
        <v>-70177059.290000007</v>
      </c>
    </row>
    <row r="66" spans="1:8" s="19" customFormat="1" ht="15" x14ac:dyDescent="0.25">
      <c r="A66" s="4" t="s">
        <v>168</v>
      </c>
      <c r="B66" s="4" t="s">
        <v>167</v>
      </c>
      <c r="C66" s="3">
        <v>980872600</v>
      </c>
      <c r="D66" s="3">
        <v>980872600</v>
      </c>
      <c r="E66" s="3">
        <v>912709023.85000002</v>
      </c>
      <c r="F66" s="2">
        <f t="shared" si="6"/>
        <v>0.93050720740899484</v>
      </c>
      <c r="G66" s="3">
        <v>912709023.85000002</v>
      </c>
      <c r="H66" s="1">
        <f t="shared" ref="H66:H129" si="7">E66-G66</f>
        <v>0</v>
      </c>
    </row>
    <row r="67" spans="1:8" s="19" customFormat="1" x14ac:dyDescent="0.2">
      <c r="A67" s="9" t="s">
        <v>166</v>
      </c>
      <c r="B67" s="9" t="s">
        <v>165</v>
      </c>
      <c r="C67" s="8">
        <v>120238000</v>
      </c>
      <c r="D67" s="8">
        <v>136143000</v>
      </c>
      <c r="E67" s="8">
        <v>117615427</v>
      </c>
      <c r="F67" s="7">
        <f t="shared" si="6"/>
        <v>0.86391093923301232</v>
      </c>
      <c r="G67" s="6">
        <v>110552708</v>
      </c>
      <c r="H67" s="5">
        <f t="shared" si="7"/>
        <v>7062719</v>
      </c>
    </row>
    <row r="68" spans="1:8" s="19" customFormat="1" x14ac:dyDescent="0.2">
      <c r="A68" s="9" t="s">
        <v>164</v>
      </c>
      <c r="B68" s="9" t="s">
        <v>163</v>
      </c>
      <c r="C68" s="8">
        <v>350000</v>
      </c>
      <c r="D68" s="8">
        <v>240000</v>
      </c>
      <c r="E68" s="8">
        <v>13482</v>
      </c>
      <c r="F68" s="7">
        <f t="shared" si="6"/>
        <v>5.6175000000000003E-2</v>
      </c>
      <c r="G68" s="6">
        <v>29383</v>
      </c>
      <c r="H68" s="5">
        <f t="shared" si="7"/>
        <v>-15901</v>
      </c>
    </row>
    <row r="69" spans="1:8" s="19" customFormat="1" x14ac:dyDescent="0.2">
      <c r="A69" s="9" t="s">
        <v>162</v>
      </c>
      <c r="B69" s="9" t="s">
        <v>161</v>
      </c>
      <c r="C69" s="8">
        <v>3359000</v>
      </c>
      <c r="D69" s="8">
        <v>4344000</v>
      </c>
      <c r="E69" s="8">
        <v>2310104</v>
      </c>
      <c r="F69" s="7">
        <f t="shared" si="6"/>
        <v>0.53179189686924488</v>
      </c>
      <c r="G69" s="6">
        <v>2223749</v>
      </c>
      <c r="H69" s="5">
        <f t="shared" si="7"/>
        <v>86355</v>
      </c>
    </row>
    <row r="70" spans="1:8" s="19" customFormat="1" x14ac:dyDescent="0.2">
      <c r="A70" s="9" t="s">
        <v>160</v>
      </c>
      <c r="B70" s="9" t="s">
        <v>159</v>
      </c>
      <c r="C70" s="8">
        <v>4480000</v>
      </c>
      <c r="D70" s="8">
        <v>4610000</v>
      </c>
      <c r="E70" s="8">
        <v>4165138</v>
      </c>
      <c r="F70" s="7">
        <f t="shared" si="6"/>
        <v>0.90350065075921904</v>
      </c>
      <c r="G70" s="6">
        <v>4835188</v>
      </c>
      <c r="H70" s="5">
        <f t="shared" si="7"/>
        <v>-670050</v>
      </c>
    </row>
    <row r="71" spans="1:8" s="19" customFormat="1" x14ac:dyDescent="0.2">
      <c r="A71" s="9" t="s">
        <v>158</v>
      </c>
      <c r="B71" s="9" t="s">
        <v>157</v>
      </c>
      <c r="C71" s="8">
        <v>1000000</v>
      </c>
      <c r="D71" s="8">
        <v>1000000</v>
      </c>
      <c r="E71" s="8">
        <v>449680</v>
      </c>
      <c r="F71" s="7">
        <f t="shared" si="6"/>
        <v>0.44968000000000002</v>
      </c>
      <c r="G71" s="6"/>
      <c r="H71" s="5">
        <f t="shared" si="7"/>
        <v>449680</v>
      </c>
    </row>
    <row r="72" spans="1:8" s="19" customFormat="1" x14ac:dyDescent="0.2">
      <c r="A72" s="9" t="s">
        <v>300</v>
      </c>
      <c r="B72" s="9" t="s">
        <v>301</v>
      </c>
      <c r="C72" s="8">
        <v>0</v>
      </c>
      <c r="D72" s="8">
        <v>10000</v>
      </c>
      <c r="E72" s="8">
        <v>766</v>
      </c>
      <c r="F72" s="7">
        <f t="shared" si="6"/>
        <v>7.6600000000000001E-2</v>
      </c>
      <c r="G72" s="6"/>
      <c r="H72" s="5">
        <f t="shared" si="7"/>
        <v>766</v>
      </c>
    </row>
    <row r="73" spans="1:8" s="19" customFormat="1" x14ac:dyDescent="0.2">
      <c r="A73" s="9" t="s">
        <v>156</v>
      </c>
      <c r="B73" s="9" t="s">
        <v>155</v>
      </c>
      <c r="C73" s="8">
        <v>31956000</v>
      </c>
      <c r="D73" s="8">
        <v>35921500</v>
      </c>
      <c r="E73" s="8">
        <v>29746079.75</v>
      </c>
      <c r="F73" s="7">
        <f t="shared" si="6"/>
        <v>0.82808567988530546</v>
      </c>
      <c r="G73" s="6">
        <v>28074702</v>
      </c>
      <c r="H73" s="5">
        <f t="shared" si="7"/>
        <v>1671377.75</v>
      </c>
    </row>
    <row r="74" spans="1:8" s="19" customFormat="1" x14ac:dyDescent="0.2">
      <c r="A74" s="9" t="s">
        <v>154</v>
      </c>
      <c r="B74" s="9" t="s">
        <v>153</v>
      </c>
      <c r="C74" s="8">
        <v>11506000</v>
      </c>
      <c r="D74" s="8">
        <v>12943500</v>
      </c>
      <c r="E74" s="8">
        <v>10879116.25</v>
      </c>
      <c r="F74" s="7">
        <f t="shared" si="6"/>
        <v>0.84050807355043067</v>
      </c>
      <c r="G74" s="6">
        <v>10241447</v>
      </c>
      <c r="H74" s="5">
        <f t="shared" si="7"/>
        <v>637669.25</v>
      </c>
    </row>
    <row r="75" spans="1:8" s="19" customFormat="1" x14ac:dyDescent="0.2">
      <c r="A75" s="9" t="s">
        <v>152</v>
      </c>
      <c r="B75" s="9" t="s">
        <v>151</v>
      </c>
      <c r="C75" s="8">
        <v>600000</v>
      </c>
      <c r="D75" s="8">
        <v>642000</v>
      </c>
      <c r="E75" s="8">
        <v>499913</v>
      </c>
      <c r="F75" s="7">
        <f t="shared" si="6"/>
        <v>0.77868068535825541</v>
      </c>
      <c r="G75" s="6">
        <v>595761</v>
      </c>
      <c r="H75" s="5">
        <f t="shared" si="7"/>
        <v>-95848</v>
      </c>
    </row>
    <row r="76" spans="1:8" s="19" customFormat="1" x14ac:dyDescent="0.2">
      <c r="A76" s="9" t="s">
        <v>150</v>
      </c>
      <c r="B76" s="9" t="s">
        <v>149</v>
      </c>
      <c r="C76" s="8">
        <v>71000</v>
      </c>
      <c r="D76" s="8">
        <v>118000</v>
      </c>
      <c r="E76" s="8">
        <v>100987.32</v>
      </c>
      <c r="F76" s="7">
        <f t="shared" si="6"/>
        <v>0.85582474576271195</v>
      </c>
      <c r="G76" s="6">
        <v>49440</v>
      </c>
      <c r="H76" s="5">
        <f t="shared" si="7"/>
        <v>51547.320000000007</v>
      </c>
    </row>
    <row r="77" spans="1:8" s="19" customFormat="1" x14ac:dyDescent="0.2">
      <c r="A77" s="9" t="s">
        <v>148</v>
      </c>
      <c r="B77" s="9" t="s">
        <v>147</v>
      </c>
      <c r="C77" s="8">
        <v>296000</v>
      </c>
      <c r="D77" s="8">
        <v>308000</v>
      </c>
      <c r="E77" s="8">
        <v>270835.31</v>
      </c>
      <c r="F77" s="7">
        <f t="shared" si="6"/>
        <v>0.87933542207792204</v>
      </c>
      <c r="G77" s="6">
        <v>183426.41</v>
      </c>
      <c r="H77" s="5">
        <f t="shared" si="7"/>
        <v>87408.9</v>
      </c>
    </row>
    <row r="78" spans="1:8" s="19" customFormat="1" x14ac:dyDescent="0.2">
      <c r="A78" s="9" t="s">
        <v>146</v>
      </c>
      <c r="B78" s="9" t="s">
        <v>145</v>
      </c>
      <c r="C78" s="8">
        <v>8000</v>
      </c>
      <c r="D78" s="8">
        <v>8000</v>
      </c>
      <c r="E78" s="8">
        <v>3272</v>
      </c>
      <c r="F78" s="7">
        <f t="shared" si="6"/>
        <v>0.40899999999999997</v>
      </c>
      <c r="G78" s="6">
        <v>7301</v>
      </c>
      <c r="H78" s="5">
        <f t="shared" si="7"/>
        <v>-4029</v>
      </c>
    </row>
    <row r="79" spans="1:8" s="19" customFormat="1" x14ac:dyDescent="0.2">
      <c r="A79" s="9" t="s">
        <v>144</v>
      </c>
      <c r="B79" s="9" t="s">
        <v>143</v>
      </c>
      <c r="C79" s="8">
        <v>1033000</v>
      </c>
      <c r="D79" s="8">
        <v>1021000</v>
      </c>
      <c r="E79" s="8">
        <v>973217</v>
      </c>
      <c r="F79" s="7">
        <f t="shared" si="6"/>
        <v>0.95319980411361416</v>
      </c>
      <c r="G79" s="6">
        <v>1253862.69</v>
      </c>
      <c r="H79" s="5">
        <f t="shared" si="7"/>
        <v>-280645.68999999994</v>
      </c>
    </row>
    <row r="80" spans="1:8" s="19" customFormat="1" x14ac:dyDescent="0.2">
      <c r="A80" s="9" t="s">
        <v>142</v>
      </c>
      <c r="B80" s="9" t="s">
        <v>141</v>
      </c>
      <c r="C80" s="8">
        <v>203000</v>
      </c>
      <c r="D80" s="8">
        <v>233000</v>
      </c>
      <c r="E80" s="8">
        <v>180936.68</v>
      </c>
      <c r="F80" s="7">
        <f t="shared" si="6"/>
        <v>0.77655227467811161</v>
      </c>
      <c r="G80" s="6">
        <v>221493.28</v>
      </c>
      <c r="H80" s="5">
        <f t="shared" si="7"/>
        <v>-40556.600000000006</v>
      </c>
    </row>
    <row r="81" spans="1:8" s="19" customFormat="1" x14ac:dyDescent="0.2">
      <c r="A81" s="9" t="s">
        <v>140</v>
      </c>
      <c r="B81" s="9" t="s">
        <v>139</v>
      </c>
      <c r="C81" s="8">
        <v>5309000</v>
      </c>
      <c r="D81" s="8">
        <v>8046500</v>
      </c>
      <c r="E81" s="8">
        <v>5404381.46</v>
      </c>
      <c r="F81" s="7">
        <f t="shared" si="6"/>
        <v>0.67164375318461444</v>
      </c>
      <c r="G81" s="6">
        <v>4360420.04</v>
      </c>
      <c r="H81" s="5">
        <f t="shared" si="7"/>
        <v>1043961.4199999999</v>
      </c>
    </row>
    <row r="82" spans="1:8" s="19" customFormat="1" x14ac:dyDescent="0.2">
      <c r="A82" s="9" t="s">
        <v>138</v>
      </c>
      <c r="B82" s="9" t="s">
        <v>137</v>
      </c>
      <c r="C82" s="8">
        <v>9731000</v>
      </c>
      <c r="D82" s="8">
        <v>11809500</v>
      </c>
      <c r="E82" s="8">
        <v>8068419.4699999997</v>
      </c>
      <c r="F82" s="7">
        <f t="shared" si="6"/>
        <v>0.68321431644015407</v>
      </c>
      <c r="G82" s="6">
        <v>7920948.6299999999</v>
      </c>
      <c r="H82" s="5">
        <f t="shared" si="7"/>
        <v>147470.83999999985</v>
      </c>
    </row>
    <row r="83" spans="1:8" s="19" customFormat="1" x14ac:dyDescent="0.2">
      <c r="A83" s="9" t="s">
        <v>136</v>
      </c>
      <c r="B83" s="9" t="s">
        <v>135</v>
      </c>
      <c r="C83" s="8">
        <v>6000000</v>
      </c>
      <c r="D83" s="8">
        <v>6000000</v>
      </c>
      <c r="E83" s="8">
        <v>1097694.08</v>
      </c>
      <c r="F83" s="7">
        <f t="shared" si="6"/>
        <v>0.18294901333333335</v>
      </c>
      <c r="G83" s="6">
        <v>2329902.46</v>
      </c>
      <c r="H83" s="5">
        <f t="shared" si="7"/>
        <v>-1232208.3799999999</v>
      </c>
    </row>
    <row r="84" spans="1:8" s="19" customFormat="1" x14ac:dyDescent="0.2">
      <c r="A84" s="9" t="s">
        <v>134</v>
      </c>
      <c r="B84" s="9" t="s">
        <v>133</v>
      </c>
      <c r="C84" s="8">
        <v>3000</v>
      </c>
      <c r="D84" s="8">
        <v>3000</v>
      </c>
      <c r="E84" s="8">
        <v>371.93</v>
      </c>
      <c r="F84" s="7">
        <f t="shared" si="6"/>
        <v>0.12397666666666667</v>
      </c>
      <c r="G84" s="6">
        <v>1474.83</v>
      </c>
      <c r="H84" s="5">
        <f t="shared" si="7"/>
        <v>-1102.8999999999999</v>
      </c>
    </row>
    <row r="85" spans="1:8" s="19" customFormat="1" x14ac:dyDescent="0.2">
      <c r="A85" s="9" t="s">
        <v>132</v>
      </c>
      <c r="B85" s="9" t="s">
        <v>131</v>
      </c>
      <c r="C85" s="8">
        <v>3225000</v>
      </c>
      <c r="D85" s="8">
        <v>3238000</v>
      </c>
      <c r="E85" s="8">
        <v>2937146.6</v>
      </c>
      <c r="F85" s="7">
        <f t="shared" si="6"/>
        <v>0.90708665843113034</v>
      </c>
      <c r="G85" s="6">
        <v>2798299</v>
      </c>
      <c r="H85" s="5">
        <f t="shared" si="7"/>
        <v>138847.60000000009</v>
      </c>
    </row>
    <row r="86" spans="1:8" s="19" customFormat="1" x14ac:dyDescent="0.2">
      <c r="A86" s="9" t="s">
        <v>130</v>
      </c>
      <c r="B86" s="9" t="s">
        <v>129</v>
      </c>
      <c r="C86" s="8">
        <v>10342000</v>
      </c>
      <c r="D86" s="8">
        <v>10367000</v>
      </c>
      <c r="E86" s="8">
        <v>7955970.2199999997</v>
      </c>
      <c r="F86" s="7">
        <f t="shared" si="6"/>
        <v>0.76743225812674831</v>
      </c>
      <c r="G86" s="6">
        <v>8591044.9100000001</v>
      </c>
      <c r="H86" s="5">
        <f t="shared" si="7"/>
        <v>-635074.69000000041</v>
      </c>
    </row>
    <row r="87" spans="1:8" s="19" customFormat="1" x14ac:dyDescent="0.2">
      <c r="A87" s="9" t="s">
        <v>128</v>
      </c>
      <c r="B87" s="9" t="s">
        <v>127</v>
      </c>
      <c r="C87" s="8">
        <v>2025000</v>
      </c>
      <c r="D87" s="8">
        <v>2095000</v>
      </c>
      <c r="E87" s="8">
        <v>1687818.06</v>
      </c>
      <c r="F87" s="7">
        <f t="shared" si="6"/>
        <v>0.80564107875894986</v>
      </c>
      <c r="G87" s="6">
        <v>1513200</v>
      </c>
      <c r="H87" s="5">
        <f t="shared" si="7"/>
        <v>174618.06000000006</v>
      </c>
    </row>
    <row r="88" spans="1:8" s="19" customFormat="1" x14ac:dyDescent="0.2">
      <c r="A88" s="9" t="s">
        <v>126</v>
      </c>
      <c r="B88" s="9" t="s">
        <v>125</v>
      </c>
      <c r="C88" s="8">
        <v>5297000</v>
      </c>
      <c r="D88" s="8">
        <v>5299000</v>
      </c>
      <c r="E88" s="8">
        <v>4278376.7</v>
      </c>
      <c r="F88" s="7">
        <f t="shared" si="6"/>
        <v>0.80739322513681833</v>
      </c>
      <c r="G88" s="6">
        <v>3805420.28</v>
      </c>
      <c r="H88" s="5">
        <f t="shared" si="7"/>
        <v>472956.42000000039</v>
      </c>
    </row>
    <row r="89" spans="1:8" s="19" customFormat="1" x14ac:dyDescent="0.2">
      <c r="A89" s="9" t="s">
        <v>124</v>
      </c>
      <c r="B89" s="9" t="s">
        <v>123</v>
      </c>
      <c r="C89" s="8">
        <v>1630000</v>
      </c>
      <c r="D89" s="8">
        <v>1550000</v>
      </c>
      <c r="E89" s="8">
        <v>1173032.18</v>
      </c>
      <c r="F89" s="7">
        <f t="shared" si="6"/>
        <v>0.75679495483870962</v>
      </c>
      <c r="G89" s="6">
        <v>1162660.6599999999</v>
      </c>
      <c r="H89" s="5">
        <f t="shared" si="7"/>
        <v>10371.520000000019</v>
      </c>
    </row>
    <row r="90" spans="1:8" s="19" customFormat="1" x14ac:dyDescent="0.2">
      <c r="A90" s="9" t="s">
        <v>122</v>
      </c>
      <c r="B90" s="9" t="s">
        <v>121</v>
      </c>
      <c r="C90" s="8">
        <v>1354000</v>
      </c>
      <c r="D90" s="8">
        <v>1429000</v>
      </c>
      <c r="E90" s="8">
        <v>1379758</v>
      </c>
      <c r="F90" s="7">
        <f t="shared" si="6"/>
        <v>0.96554093771868443</v>
      </c>
      <c r="G90" s="6">
        <v>1215179.7</v>
      </c>
      <c r="H90" s="5">
        <f t="shared" si="7"/>
        <v>164578.30000000005</v>
      </c>
    </row>
    <row r="91" spans="1:8" s="19" customFormat="1" x14ac:dyDescent="0.2">
      <c r="A91" s="9" t="s">
        <v>120</v>
      </c>
      <c r="B91" s="9" t="s">
        <v>119</v>
      </c>
      <c r="C91" s="8">
        <v>1258000</v>
      </c>
      <c r="D91" s="8">
        <v>1377000</v>
      </c>
      <c r="E91" s="8">
        <v>1061144.3</v>
      </c>
      <c r="F91" s="7">
        <f t="shared" si="6"/>
        <v>0.77062040668119103</v>
      </c>
      <c r="G91" s="6">
        <v>1053383.57</v>
      </c>
      <c r="H91" s="5">
        <f t="shared" si="7"/>
        <v>7760.7299999999814</v>
      </c>
    </row>
    <row r="92" spans="1:8" s="19" customFormat="1" x14ac:dyDescent="0.2">
      <c r="A92" s="9" t="s">
        <v>118</v>
      </c>
      <c r="B92" s="9" t="s">
        <v>117</v>
      </c>
      <c r="C92" s="8">
        <v>5771000</v>
      </c>
      <c r="D92" s="8">
        <v>5691000</v>
      </c>
      <c r="E92" s="8">
        <v>4956815.8499999996</v>
      </c>
      <c r="F92" s="7">
        <f t="shared" si="6"/>
        <v>0.87099206642066418</v>
      </c>
      <c r="G92" s="6">
        <v>5289608.2300000004</v>
      </c>
      <c r="H92" s="5">
        <f t="shared" si="7"/>
        <v>-332792.38000000082</v>
      </c>
    </row>
    <row r="93" spans="1:8" s="19" customFormat="1" x14ac:dyDescent="0.2">
      <c r="A93" s="9" t="s">
        <v>116</v>
      </c>
      <c r="B93" s="9" t="s">
        <v>115</v>
      </c>
      <c r="C93" s="8">
        <v>723000</v>
      </c>
      <c r="D93" s="8">
        <v>719000</v>
      </c>
      <c r="E93" s="8">
        <v>512781.03</v>
      </c>
      <c r="F93" s="7">
        <f t="shared" si="6"/>
        <v>0.71318641168289298</v>
      </c>
      <c r="G93" s="6">
        <v>419054.28</v>
      </c>
      <c r="H93" s="5">
        <f t="shared" si="7"/>
        <v>93726.75</v>
      </c>
    </row>
    <row r="94" spans="1:8" s="19" customFormat="1" x14ac:dyDescent="0.2">
      <c r="A94" s="9" t="s">
        <v>114</v>
      </c>
      <c r="B94" s="9" t="s">
        <v>113</v>
      </c>
      <c r="C94" s="8">
        <v>2900000</v>
      </c>
      <c r="D94" s="8">
        <v>2846000</v>
      </c>
      <c r="E94" s="8">
        <v>1012986</v>
      </c>
      <c r="F94" s="7">
        <f t="shared" si="6"/>
        <v>0.35593323963457485</v>
      </c>
      <c r="G94" s="6">
        <v>1174682</v>
      </c>
      <c r="H94" s="5">
        <f t="shared" si="7"/>
        <v>-161696</v>
      </c>
    </row>
    <row r="95" spans="1:8" s="19" customFormat="1" x14ac:dyDescent="0.2">
      <c r="A95" s="9" t="s">
        <v>112</v>
      </c>
      <c r="B95" s="9" t="s">
        <v>111</v>
      </c>
      <c r="C95" s="8">
        <v>1475000</v>
      </c>
      <c r="D95" s="8">
        <v>2142000</v>
      </c>
      <c r="E95" s="8">
        <v>1888021.5</v>
      </c>
      <c r="F95" s="7">
        <f t="shared" si="6"/>
        <v>0.88142927170868346</v>
      </c>
      <c r="G95" s="6">
        <v>1665020.67</v>
      </c>
      <c r="H95" s="5">
        <f t="shared" si="7"/>
        <v>223000.83000000007</v>
      </c>
    </row>
    <row r="96" spans="1:8" s="19" customFormat="1" x14ac:dyDescent="0.2">
      <c r="A96" s="9" t="s">
        <v>110</v>
      </c>
      <c r="B96" s="9" t="s">
        <v>109</v>
      </c>
      <c r="C96" s="8">
        <v>302000</v>
      </c>
      <c r="D96" s="8">
        <v>302000</v>
      </c>
      <c r="E96" s="8">
        <v>139522</v>
      </c>
      <c r="F96" s="7">
        <f t="shared" si="6"/>
        <v>0.46199337748344371</v>
      </c>
      <c r="G96" s="6">
        <v>286654</v>
      </c>
      <c r="H96" s="5">
        <f t="shared" si="7"/>
        <v>-147132</v>
      </c>
    </row>
    <row r="97" spans="1:8" s="19" customFormat="1" x14ac:dyDescent="0.2">
      <c r="A97" s="9" t="s">
        <v>108</v>
      </c>
      <c r="B97" s="9" t="s">
        <v>107</v>
      </c>
      <c r="C97" s="8">
        <v>67473000</v>
      </c>
      <c r="D97" s="8">
        <v>71007000</v>
      </c>
      <c r="E97" s="8">
        <v>50182749.469999999</v>
      </c>
      <c r="F97" s="7">
        <f t="shared" si="6"/>
        <v>0.70672961074260288</v>
      </c>
      <c r="G97" s="6">
        <v>51207523.329999998</v>
      </c>
      <c r="H97" s="5">
        <f t="shared" si="7"/>
        <v>-1024773.8599999994</v>
      </c>
    </row>
    <row r="98" spans="1:8" s="19" customFormat="1" x14ac:dyDescent="0.2">
      <c r="A98" s="9" t="s">
        <v>106</v>
      </c>
      <c r="B98" s="9" t="s">
        <v>105</v>
      </c>
      <c r="C98" s="8">
        <v>49098000</v>
      </c>
      <c r="D98" s="8">
        <v>42383000</v>
      </c>
      <c r="E98" s="8">
        <v>32612276</v>
      </c>
      <c r="F98" s="7">
        <f t="shared" si="6"/>
        <v>0.76946596512752752</v>
      </c>
      <c r="G98" s="6">
        <v>26896058.059999999</v>
      </c>
      <c r="H98" s="5">
        <f t="shared" si="7"/>
        <v>5716217.9400000013</v>
      </c>
    </row>
    <row r="99" spans="1:8" s="19" customFormat="1" x14ac:dyDescent="0.2">
      <c r="A99" s="9" t="s">
        <v>104</v>
      </c>
      <c r="B99" s="9" t="s">
        <v>37</v>
      </c>
      <c r="C99" s="8">
        <v>590000</v>
      </c>
      <c r="D99" s="8">
        <v>928000</v>
      </c>
      <c r="E99" s="8">
        <v>718004.44</v>
      </c>
      <c r="F99" s="7">
        <f t="shared" si="6"/>
        <v>0.77371168103448273</v>
      </c>
      <c r="G99" s="6">
        <v>644481.36</v>
      </c>
      <c r="H99" s="5">
        <f t="shared" si="7"/>
        <v>73523.079999999958</v>
      </c>
    </row>
    <row r="100" spans="1:8" s="19" customFormat="1" x14ac:dyDescent="0.2">
      <c r="A100" s="9" t="s">
        <v>103</v>
      </c>
      <c r="B100" s="9" t="s">
        <v>102</v>
      </c>
      <c r="C100" s="8">
        <v>463000</v>
      </c>
      <c r="D100" s="8">
        <v>529000</v>
      </c>
      <c r="E100" s="8">
        <v>442706.2</v>
      </c>
      <c r="F100" s="7">
        <f t="shared" si="6"/>
        <v>0.83687372400756144</v>
      </c>
      <c r="G100" s="6">
        <v>521348.78</v>
      </c>
      <c r="H100" s="5">
        <f t="shared" si="7"/>
        <v>-78642.580000000016</v>
      </c>
    </row>
    <row r="101" spans="1:8" s="19" customFormat="1" x14ac:dyDescent="0.2">
      <c r="A101" s="9" t="s">
        <v>101</v>
      </c>
      <c r="B101" s="9" t="s">
        <v>100</v>
      </c>
      <c r="C101" s="8">
        <v>866000</v>
      </c>
      <c r="D101" s="8">
        <v>959000</v>
      </c>
      <c r="E101" s="8">
        <v>614422.88</v>
      </c>
      <c r="F101" s="7">
        <f t="shared" si="6"/>
        <v>0.6406912200208551</v>
      </c>
      <c r="G101" s="6">
        <v>639127.13</v>
      </c>
      <c r="H101" s="5">
        <f t="shared" si="7"/>
        <v>-24704.25</v>
      </c>
    </row>
    <row r="102" spans="1:8" s="19" customFormat="1" x14ac:dyDescent="0.2">
      <c r="A102" s="9" t="s">
        <v>99</v>
      </c>
      <c r="B102" s="9" t="s">
        <v>98</v>
      </c>
      <c r="C102" s="8">
        <v>1143000</v>
      </c>
      <c r="D102" s="8">
        <v>1051000</v>
      </c>
      <c r="E102" s="8">
        <v>844683.07</v>
      </c>
      <c r="F102" s="7">
        <f t="shared" si="6"/>
        <v>0.80369464319695527</v>
      </c>
      <c r="G102" s="6">
        <v>1413740.94</v>
      </c>
      <c r="H102" s="5">
        <f t="shared" si="7"/>
        <v>-569057.87</v>
      </c>
    </row>
    <row r="103" spans="1:8" s="19" customFormat="1" x14ac:dyDescent="0.2">
      <c r="A103" s="9" t="s">
        <v>97</v>
      </c>
      <c r="B103" s="9" t="s">
        <v>96</v>
      </c>
      <c r="C103" s="8">
        <v>203000</v>
      </c>
      <c r="D103" s="8">
        <v>302000</v>
      </c>
      <c r="E103" s="8">
        <v>252043.4</v>
      </c>
      <c r="F103" s="7">
        <f t="shared" si="6"/>
        <v>0.83458079470198676</v>
      </c>
      <c r="G103" s="6">
        <v>147200</v>
      </c>
      <c r="H103" s="5">
        <f t="shared" si="7"/>
        <v>104843.4</v>
      </c>
    </row>
    <row r="104" spans="1:8" s="19" customFormat="1" x14ac:dyDescent="0.2">
      <c r="A104" s="9" t="s">
        <v>302</v>
      </c>
      <c r="B104" s="9" t="s">
        <v>303</v>
      </c>
      <c r="C104" s="8">
        <v>0</v>
      </c>
      <c r="D104" s="8">
        <v>2000</v>
      </c>
      <c r="E104" s="8">
        <v>1941</v>
      </c>
      <c r="F104" s="7">
        <f t="shared" si="6"/>
        <v>0.97050000000000003</v>
      </c>
      <c r="G104" s="6"/>
      <c r="H104" s="5">
        <f t="shared" si="7"/>
        <v>1941</v>
      </c>
    </row>
    <row r="105" spans="1:8" s="19" customFormat="1" x14ac:dyDescent="0.2">
      <c r="A105" s="9" t="s">
        <v>95</v>
      </c>
      <c r="B105" s="9" t="s">
        <v>94</v>
      </c>
      <c r="C105" s="8">
        <v>820000</v>
      </c>
      <c r="D105" s="8">
        <v>1565000</v>
      </c>
      <c r="E105" s="8">
        <v>1204322.3999999999</v>
      </c>
      <c r="F105" s="7">
        <f t="shared" si="6"/>
        <v>0.76953507987220438</v>
      </c>
      <c r="G105" s="6">
        <v>2998271.87</v>
      </c>
      <c r="H105" s="5">
        <f t="shared" si="7"/>
        <v>-1793949.4700000002</v>
      </c>
    </row>
    <row r="106" spans="1:8" s="19" customFormat="1" x14ac:dyDescent="0.2">
      <c r="A106" s="9" t="s">
        <v>93</v>
      </c>
      <c r="B106" s="9" t="s">
        <v>92</v>
      </c>
      <c r="C106" s="8">
        <v>459000</v>
      </c>
      <c r="D106" s="8">
        <v>497000</v>
      </c>
      <c r="E106" s="8">
        <v>351996</v>
      </c>
      <c r="F106" s="7">
        <f t="shared" si="6"/>
        <v>0.70824144869215289</v>
      </c>
      <c r="G106" s="6">
        <v>465761</v>
      </c>
      <c r="H106" s="5">
        <f t="shared" si="7"/>
        <v>-113765</v>
      </c>
    </row>
    <row r="107" spans="1:8" s="19" customFormat="1" x14ac:dyDescent="0.2">
      <c r="A107" s="9" t="s">
        <v>91</v>
      </c>
      <c r="B107" s="9" t="s">
        <v>90</v>
      </c>
      <c r="C107" s="8">
        <v>100000</v>
      </c>
      <c r="D107" s="8">
        <v>100000</v>
      </c>
      <c r="E107" s="8"/>
      <c r="F107" s="7">
        <f t="shared" si="6"/>
        <v>0</v>
      </c>
      <c r="G107" s="6">
        <v>46582</v>
      </c>
      <c r="H107" s="5">
        <f t="shared" si="7"/>
        <v>-46582</v>
      </c>
    </row>
    <row r="108" spans="1:8" s="19" customFormat="1" x14ac:dyDescent="0.2">
      <c r="A108" s="9" t="s">
        <v>89</v>
      </c>
      <c r="B108" s="9" t="s">
        <v>88</v>
      </c>
      <c r="C108" s="8">
        <v>0</v>
      </c>
      <c r="D108" s="8">
        <v>110500</v>
      </c>
      <c r="E108" s="8">
        <v>110500</v>
      </c>
      <c r="F108" s="7">
        <f t="shared" si="6"/>
        <v>1</v>
      </c>
      <c r="G108" s="6">
        <v>69500</v>
      </c>
      <c r="H108" s="5">
        <f t="shared" si="7"/>
        <v>41000</v>
      </c>
    </row>
    <row r="109" spans="1:8" s="19" customFormat="1" x14ac:dyDescent="0.2">
      <c r="A109" s="9" t="s">
        <v>87</v>
      </c>
      <c r="B109" s="9" t="s">
        <v>86</v>
      </c>
      <c r="C109" s="8">
        <v>99065000</v>
      </c>
      <c r="D109" s="8">
        <v>102145300</v>
      </c>
      <c r="E109" s="8">
        <v>102144785</v>
      </c>
      <c r="F109" s="7">
        <f t="shared" si="6"/>
        <v>0.99999495816253903</v>
      </c>
      <c r="G109" s="6">
        <v>107324300</v>
      </c>
      <c r="H109" s="5">
        <f t="shared" si="7"/>
        <v>-5179515</v>
      </c>
    </row>
    <row r="110" spans="1:8" s="19" customFormat="1" x14ac:dyDescent="0.2">
      <c r="A110" s="9" t="s">
        <v>85</v>
      </c>
      <c r="B110" s="9" t="s">
        <v>84</v>
      </c>
      <c r="C110" s="8">
        <v>0</v>
      </c>
      <c r="D110" s="8">
        <v>2854000</v>
      </c>
      <c r="E110" s="8">
        <v>2851673.87</v>
      </c>
      <c r="F110" s="7">
        <f t="shared" si="6"/>
        <v>0.99918495795374918</v>
      </c>
      <c r="G110" s="6">
        <v>140500</v>
      </c>
      <c r="H110" s="5">
        <f t="shared" si="7"/>
        <v>2711173.87</v>
      </c>
    </row>
    <row r="111" spans="1:8" s="19" customFormat="1" x14ac:dyDescent="0.2">
      <c r="A111" s="9" t="s">
        <v>83</v>
      </c>
      <c r="B111" s="9" t="s">
        <v>82</v>
      </c>
      <c r="C111" s="8">
        <v>0</v>
      </c>
      <c r="D111" s="8">
        <v>12063100</v>
      </c>
      <c r="E111" s="8">
        <v>12049710</v>
      </c>
      <c r="F111" s="7">
        <f t="shared" si="6"/>
        <v>0.99889000339879463</v>
      </c>
      <c r="G111" s="6">
        <v>9625868.5999999996</v>
      </c>
      <c r="H111" s="5">
        <f t="shared" si="7"/>
        <v>2423841.4000000004</v>
      </c>
    </row>
    <row r="112" spans="1:8" s="19" customFormat="1" x14ac:dyDescent="0.2">
      <c r="A112" s="9" t="s">
        <v>81</v>
      </c>
      <c r="B112" s="9" t="s">
        <v>80</v>
      </c>
      <c r="C112" s="8">
        <v>0</v>
      </c>
      <c r="D112" s="8">
        <v>89000</v>
      </c>
      <c r="E112" s="8">
        <v>89000</v>
      </c>
      <c r="F112" s="7">
        <f t="shared" si="6"/>
        <v>1</v>
      </c>
      <c r="G112" s="6">
        <v>25000</v>
      </c>
      <c r="H112" s="5">
        <f t="shared" si="7"/>
        <v>64000</v>
      </c>
    </row>
    <row r="113" spans="1:8" s="19" customFormat="1" x14ac:dyDescent="0.2">
      <c r="A113" s="9" t="s">
        <v>79</v>
      </c>
      <c r="B113" s="9" t="s">
        <v>78</v>
      </c>
      <c r="C113" s="8">
        <v>26485000</v>
      </c>
      <c r="D113" s="8">
        <v>8323100</v>
      </c>
      <c r="E113" s="8">
        <v>1440544</v>
      </c>
      <c r="F113" s="7">
        <f t="shared" si="6"/>
        <v>0.17307781956242266</v>
      </c>
      <c r="G113" s="6">
        <v>252218</v>
      </c>
      <c r="H113" s="5">
        <f t="shared" si="7"/>
        <v>1188326</v>
      </c>
    </row>
    <row r="114" spans="1:8" s="19" customFormat="1" x14ac:dyDescent="0.2">
      <c r="A114" s="9" t="s">
        <v>77</v>
      </c>
      <c r="B114" s="9" t="s">
        <v>76</v>
      </c>
      <c r="C114" s="8">
        <v>200000</v>
      </c>
      <c r="D114" s="8">
        <v>200000</v>
      </c>
      <c r="E114" s="8">
        <v>95342</v>
      </c>
      <c r="F114" s="7">
        <f t="shared" si="6"/>
        <v>0.47671000000000002</v>
      </c>
      <c r="G114" s="6">
        <v>7000</v>
      </c>
      <c r="H114" s="5">
        <f t="shared" si="7"/>
        <v>88342</v>
      </c>
    </row>
    <row r="115" spans="1:8" s="19" customFormat="1" x14ac:dyDescent="0.2">
      <c r="A115" s="9" t="s">
        <v>75</v>
      </c>
      <c r="B115" s="9" t="s">
        <v>74</v>
      </c>
      <c r="C115" s="8">
        <v>233941000</v>
      </c>
      <c r="D115" s="8">
        <v>241388000</v>
      </c>
      <c r="E115" s="8">
        <v>241384449.88</v>
      </c>
      <c r="F115" s="7">
        <f t="shared" si="6"/>
        <v>0.99998529288945592</v>
      </c>
      <c r="G115" s="6">
        <v>226957447</v>
      </c>
      <c r="H115" s="5">
        <f t="shared" si="7"/>
        <v>14427002.879999995</v>
      </c>
    </row>
    <row r="116" spans="1:8" s="19" customFormat="1" x14ac:dyDescent="0.2">
      <c r="A116" s="9" t="s">
        <v>73</v>
      </c>
      <c r="B116" s="9" t="s">
        <v>72</v>
      </c>
      <c r="C116" s="8">
        <v>0</v>
      </c>
      <c r="D116" s="8">
        <v>21667000</v>
      </c>
      <c r="E116" s="8">
        <v>21660080.48</v>
      </c>
      <c r="F116" s="7">
        <f t="shared" si="6"/>
        <v>0.99968064245165456</v>
      </c>
      <c r="G116" s="6">
        <v>29219572.890000001</v>
      </c>
      <c r="H116" s="5">
        <f t="shared" si="7"/>
        <v>-7559492.4100000001</v>
      </c>
    </row>
    <row r="117" spans="1:8" s="19" customFormat="1" x14ac:dyDescent="0.2">
      <c r="A117" s="9" t="s">
        <v>71</v>
      </c>
      <c r="B117" s="9" t="s">
        <v>70</v>
      </c>
      <c r="C117" s="8">
        <v>100000</v>
      </c>
      <c r="D117" s="8">
        <v>287000</v>
      </c>
      <c r="E117" s="8">
        <v>186400</v>
      </c>
      <c r="F117" s="7">
        <f t="shared" si="6"/>
        <v>0.64947735191637634</v>
      </c>
      <c r="G117" s="6">
        <v>233000</v>
      </c>
      <c r="H117" s="5">
        <f t="shared" si="7"/>
        <v>-46600</v>
      </c>
    </row>
    <row r="118" spans="1:8" s="19" customFormat="1" x14ac:dyDescent="0.2">
      <c r="A118" s="9" t="s">
        <v>69</v>
      </c>
      <c r="B118" s="9" t="s">
        <v>68</v>
      </c>
      <c r="C118" s="8">
        <v>65000</v>
      </c>
      <c r="D118" s="8">
        <v>65000</v>
      </c>
      <c r="E118" s="8">
        <v>23700</v>
      </c>
      <c r="F118" s="7">
        <f t="shared" si="6"/>
        <v>0.36461538461538462</v>
      </c>
      <c r="G118" s="6">
        <v>21500</v>
      </c>
      <c r="H118" s="5">
        <f t="shared" si="7"/>
        <v>2200</v>
      </c>
    </row>
    <row r="119" spans="1:8" s="19" customFormat="1" x14ac:dyDescent="0.2">
      <c r="A119" s="9" t="s">
        <v>67</v>
      </c>
      <c r="B119" s="9" t="s">
        <v>66</v>
      </c>
      <c r="C119" s="8">
        <v>49929000</v>
      </c>
      <c r="D119" s="8">
        <v>8179000</v>
      </c>
      <c r="E119" s="8">
        <v>6462547.3399999999</v>
      </c>
      <c r="F119" s="7">
        <f t="shared" si="6"/>
        <v>0.79013905611933</v>
      </c>
      <c r="G119" s="6">
        <v>16333857.140000001</v>
      </c>
      <c r="H119" s="5">
        <f t="shared" si="7"/>
        <v>-9871309.8000000007</v>
      </c>
    </row>
    <row r="120" spans="1:8" s="19" customFormat="1" x14ac:dyDescent="0.2">
      <c r="A120" s="9" t="s">
        <v>65</v>
      </c>
      <c r="B120" s="9" t="s">
        <v>64</v>
      </c>
      <c r="C120" s="8">
        <v>0</v>
      </c>
      <c r="D120" s="8">
        <v>29150000</v>
      </c>
      <c r="E120" s="8">
        <v>1831587</v>
      </c>
      <c r="F120" s="7">
        <f t="shared" si="6"/>
        <v>6.2833173241852489E-2</v>
      </c>
      <c r="G120" s="6">
        <v>4925000</v>
      </c>
      <c r="H120" s="5">
        <f t="shared" si="7"/>
        <v>-3093413</v>
      </c>
    </row>
    <row r="121" spans="1:8" s="19" customFormat="1" x14ac:dyDescent="0.2">
      <c r="A121" s="9" t="s">
        <v>63</v>
      </c>
      <c r="B121" s="9" t="s">
        <v>62</v>
      </c>
      <c r="C121" s="8">
        <v>202000</v>
      </c>
      <c r="D121" s="8">
        <v>245000</v>
      </c>
      <c r="E121" s="8">
        <v>217224.67</v>
      </c>
      <c r="F121" s="7">
        <f t="shared" si="6"/>
        <v>0.886631306122449</v>
      </c>
      <c r="G121" s="6">
        <v>1236998.3999999999</v>
      </c>
      <c r="H121" s="5">
        <f t="shared" si="7"/>
        <v>-1019773.7299999999</v>
      </c>
    </row>
    <row r="122" spans="1:8" s="19" customFormat="1" x14ac:dyDescent="0.2">
      <c r="A122" s="9" t="s">
        <v>304</v>
      </c>
      <c r="B122" s="9" t="s">
        <v>305</v>
      </c>
      <c r="C122" s="8">
        <v>0</v>
      </c>
      <c r="D122" s="8">
        <v>13195000</v>
      </c>
      <c r="E122" s="8">
        <v>13194360</v>
      </c>
      <c r="F122" s="7">
        <f t="shared" si="6"/>
        <v>0.99995149677908302</v>
      </c>
      <c r="G122" s="6"/>
      <c r="H122" s="5">
        <f t="shared" si="7"/>
        <v>13194360</v>
      </c>
    </row>
    <row r="123" spans="1:8" s="19" customFormat="1" x14ac:dyDescent="0.2">
      <c r="A123" s="9" t="s">
        <v>61</v>
      </c>
      <c r="B123" s="9" t="s">
        <v>60</v>
      </c>
      <c r="C123" s="8">
        <v>0</v>
      </c>
      <c r="D123" s="8">
        <v>732000</v>
      </c>
      <c r="E123" s="8">
        <v>732177.77</v>
      </c>
      <c r="F123" s="7">
        <f t="shared" si="6"/>
        <v>1.0002428551912568</v>
      </c>
      <c r="G123" s="6">
        <v>691760.02</v>
      </c>
      <c r="H123" s="5">
        <f t="shared" si="7"/>
        <v>40417.75</v>
      </c>
    </row>
    <row r="124" spans="1:8" s="19" customFormat="1" x14ac:dyDescent="0.2">
      <c r="A124" s="9" t="s">
        <v>59</v>
      </c>
      <c r="B124" s="9" t="s">
        <v>58</v>
      </c>
      <c r="C124" s="8">
        <v>600000</v>
      </c>
      <c r="D124" s="8">
        <v>600000</v>
      </c>
      <c r="E124" s="8">
        <v>369135</v>
      </c>
      <c r="F124" s="7">
        <f t="shared" si="6"/>
        <v>0.61522500000000002</v>
      </c>
      <c r="G124" s="6">
        <v>373545</v>
      </c>
      <c r="H124" s="5">
        <f t="shared" si="7"/>
        <v>-4410</v>
      </c>
    </row>
    <row r="125" spans="1:8" s="19" customFormat="1" x14ac:dyDescent="0.2">
      <c r="A125" s="9" t="s">
        <v>57</v>
      </c>
      <c r="B125" s="9" t="s">
        <v>56</v>
      </c>
      <c r="C125" s="8">
        <v>610000</v>
      </c>
      <c r="D125" s="8">
        <v>652000</v>
      </c>
      <c r="E125" s="8">
        <v>62646</v>
      </c>
      <c r="F125" s="7">
        <f t="shared" si="6"/>
        <v>9.6082822085889572E-2</v>
      </c>
      <c r="G125" s="6">
        <v>225892</v>
      </c>
      <c r="H125" s="5">
        <f t="shared" si="7"/>
        <v>-163246</v>
      </c>
    </row>
    <row r="126" spans="1:8" s="19" customFormat="1" x14ac:dyDescent="0.2">
      <c r="A126" s="9" t="s">
        <v>306</v>
      </c>
      <c r="B126" s="9" t="s">
        <v>307</v>
      </c>
      <c r="C126" s="8">
        <v>0</v>
      </c>
      <c r="D126" s="8">
        <v>180000</v>
      </c>
      <c r="E126" s="8">
        <v>178940</v>
      </c>
      <c r="F126" s="7">
        <f t="shared" si="6"/>
        <v>0.99411111111111106</v>
      </c>
      <c r="G126" s="6"/>
      <c r="H126" s="5">
        <f t="shared" si="7"/>
        <v>178940</v>
      </c>
    </row>
    <row r="127" spans="1:8" s="19" customFormat="1" x14ac:dyDescent="0.2">
      <c r="A127" s="9" t="s">
        <v>55</v>
      </c>
      <c r="B127" s="9" t="s">
        <v>54</v>
      </c>
      <c r="C127" s="8">
        <v>20000</v>
      </c>
      <c r="D127" s="8">
        <v>20000</v>
      </c>
      <c r="E127" s="8">
        <v>11800</v>
      </c>
      <c r="F127" s="7">
        <f t="shared" si="6"/>
        <v>0.59</v>
      </c>
      <c r="G127" s="6">
        <v>19950</v>
      </c>
      <c r="H127" s="5">
        <f t="shared" si="7"/>
        <v>-8150</v>
      </c>
    </row>
    <row r="128" spans="1:8" s="19" customFormat="1" x14ac:dyDescent="0.2">
      <c r="A128" s="9" t="s">
        <v>53</v>
      </c>
      <c r="B128" s="9" t="s">
        <v>52</v>
      </c>
      <c r="C128" s="8">
        <v>7866000</v>
      </c>
      <c r="D128" s="8">
        <v>7919000</v>
      </c>
      <c r="E128" s="8">
        <v>7068150.9100000001</v>
      </c>
      <c r="F128" s="7">
        <f t="shared" si="6"/>
        <v>0.89255599318095724</v>
      </c>
      <c r="G128" s="6">
        <v>1617798.61</v>
      </c>
      <c r="H128" s="5">
        <f t="shared" si="7"/>
        <v>5450352.2999999998</v>
      </c>
    </row>
    <row r="129" spans="1:8" s="19" customFormat="1" x14ac:dyDescent="0.2">
      <c r="A129" s="9" t="s">
        <v>51</v>
      </c>
      <c r="B129" s="9" t="s">
        <v>50</v>
      </c>
      <c r="C129" s="8">
        <v>200000</v>
      </c>
      <c r="D129" s="8">
        <v>200000</v>
      </c>
      <c r="E129" s="8">
        <v>188684</v>
      </c>
      <c r="F129" s="7">
        <f t="shared" ref="F129:F150" si="8">E129/D129</f>
        <v>0.94342000000000004</v>
      </c>
      <c r="G129" s="6">
        <v>189664</v>
      </c>
      <c r="H129" s="5">
        <f t="shared" si="7"/>
        <v>-980</v>
      </c>
    </row>
    <row r="130" spans="1:8" s="19" customFormat="1" x14ac:dyDescent="0.2">
      <c r="A130" s="9" t="s">
        <v>49</v>
      </c>
      <c r="B130" s="9" t="s">
        <v>48</v>
      </c>
      <c r="C130" s="8">
        <v>0</v>
      </c>
      <c r="D130" s="8">
        <v>12500000</v>
      </c>
      <c r="E130" s="8">
        <v>12500000</v>
      </c>
      <c r="F130" s="7">
        <f t="shared" si="8"/>
        <v>1</v>
      </c>
      <c r="G130" s="6">
        <v>1500000</v>
      </c>
      <c r="H130" s="5">
        <f t="shared" ref="H130:H150" si="9">E130-G130</f>
        <v>11000000</v>
      </c>
    </row>
    <row r="131" spans="1:8" s="19" customFormat="1" x14ac:dyDescent="0.2">
      <c r="A131" s="9" t="s">
        <v>47</v>
      </c>
      <c r="B131" s="9" t="s">
        <v>46</v>
      </c>
      <c r="C131" s="8">
        <v>2445000</v>
      </c>
      <c r="D131" s="8">
        <v>2445000</v>
      </c>
      <c r="E131" s="8">
        <v>2445000</v>
      </c>
      <c r="F131" s="7">
        <f t="shared" si="8"/>
        <v>1</v>
      </c>
      <c r="G131" s="6">
        <v>250000</v>
      </c>
      <c r="H131" s="5">
        <f t="shared" si="9"/>
        <v>2195000</v>
      </c>
    </row>
    <row r="132" spans="1:8" s="19" customFormat="1" x14ac:dyDescent="0.2">
      <c r="A132" s="9" t="s">
        <v>45</v>
      </c>
      <c r="B132" s="9" t="s">
        <v>44</v>
      </c>
      <c r="C132" s="8">
        <v>120000</v>
      </c>
      <c r="D132" s="8">
        <v>60000</v>
      </c>
      <c r="E132" s="8">
        <v>15000</v>
      </c>
      <c r="F132" s="7">
        <f t="shared" si="8"/>
        <v>0.25</v>
      </c>
      <c r="G132" s="6">
        <v>115000</v>
      </c>
      <c r="H132" s="5">
        <f t="shared" si="9"/>
        <v>-100000</v>
      </c>
    </row>
    <row r="133" spans="1:8" s="19" customFormat="1" x14ac:dyDescent="0.2">
      <c r="A133" s="9" t="s">
        <v>43</v>
      </c>
      <c r="B133" s="9" t="s">
        <v>42</v>
      </c>
      <c r="C133" s="8">
        <v>9000000</v>
      </c>
      <c r="D133" s="8">
        <v>62340600</v>
      </c>
      <c r="E133" s="8"/>
      <c r="F133" s="7">
        <f t="shared" si="8"/>
        <v>0</v>
      </c>
      <c r="G133" s="6"/>
      <c r="H133" s="5">
        <f t="shared" si="9"/>
        <v>0</v>
      </c>
    </row>
    <row r="134" spans="1:8" s="19" customFormat="1" x14ac:dyDescent="0.2">
      <c r="A134" s="9" t="s">
        <v>41</v>
      </c>
      <c r="B134" s="9" t="s">
        <v>40</v>
      </c>
      <c r="C134" s="8">
        <v>0</v>
      </c>
      <c r="D134" s="8">
        <v>20000</v>
      </c>
      <c r="E134" s="8">
        <v>15214.5</v>
      </c>
      <c r="F134" s="7">
        <f t="shared" si="8"/>
        <v>0.76072499999999998</v>
      </c>
      <c r="G134" s="6">
        <v>3795511</v>
      </c>
      <c r="H134" s="5">
        <f t="shared" si="9"/>
        <v>-3780296.5</v>
      </c>
    </row>
    <row r="135" spans="1:8" s="19" customFormat="1" x14ac:dyDescent="0.2">
      <c r="A135" s="12"/>
      <c r="B135" s="12" t="s">
        <v>39</v>
      </c>
      <c r="C135" s="10">
        <f>SUM(C67:C134)</f>
        <v>784508000</v>
      </c>
      <c r="D135" s="10">
        <f>SUM(D67:D134)</f>
        <v>907408600</v>
      </c>
      <c r="E135" s="10">
        <f>SUM(E67:E134)</f>
        <v>725316990.96999991</v>
      </c>
      <c r="F135" s="11">
        <f t="shared" ref="F135" si="10">E135/D135</f>
        <v>0.79932787827887009</v>
      </c>
      <c r="G135" s="10">
        <f>SUM(G67:G134)</f>
        <v>691986391.76999998</v>
      </c>
      <c r="H135" s="10">
        <f>SUM(H67:H134)</f>
        <v>33330599.199999996</v>
      </c>
    </row>
    <row r="136" spans="1:8" s="19" customFormat="1" x14ac:dyDescent="0.2">
      <c r="A136" s="9" t="s">
        <v>38</v>
      </c>
      <c r="B136" s="9" t="s">
        <v>37</v>
      </c>
      <c r="C136" s="8">
        <v>627000</v>
      </c>
      <c r="D136" s="8">
        <v>1874000</v>
      </c>
      <c r="E136" s="8">
        <v>1657599.5</v>
      </c>
      <c r="F136" s="7">
        <f t="shared" si="8"/>
        <v>0.88452481323372467</v>
      </c>
      <c r="G136" s="6">
        <v>2958453.98</v>
      </c>
      <c r="H136" s="5">
        <f t="shared" si="9"/>
        <v>-1300854.48</v>
      </c>
    </row>
    <row r="137" spans="1:8" s="19" customFormat="1" x14ac:dyDescent="0.2">
      <c r="A137" s="9" t="s">
        <v>36</v>
      </c>
      <c r="B137" s="9" t="s">
        <v>35</v>
      </c>
      <c r="C137" s="8">
        <v>2594000</v>
      </c>
      <c r="D137" s="8">
        <v>1394000</v>
      </c>
      <c r="E137" s="8">
        <v>0</v>
      </c>
      <c r="F137" s="7">
        <f t="shared" si="8"/>
        <v>0</v>
      </c>
      <c r="G137" s="6">
        <v>328636</v>
      </c>
      <c r="H137" s="5">
        <f t="shared" si="9"/>
        <v>-328636</v>
      </c>
    </row>
    <row r="138" spans="1:8" s="19" customFormat="1" x14ac:dyDescent="0.2">
      <c r="A138" s="9" t="s">
        <v>34</v>
      </c>
      <c r="B138" s="9" t="s">
        <v>33</v>
      </c>
      <c r="C138" s="8">
        <v>126379000</v>
      </c>
      <c r="D138" s="8">
        <v>156280000</v>
      </c>
      <c r="E138" s="8">
        <v>91871196.930000007</v>
      </c>
      <c r="F138" s="7">
        <f t="shared" si="8"/>
        <v>0.58786279069618641</v>
      </c>
      <c r="G138" s="6">
        <v>155776603.37</v>
      </c>
      <c r="H138" s="5">
        <f t="shared" si="9"/>
        <v>-63905406.439999998</v>
      </c>
    </row>
    <row r="139" spans="1:8" s="19" customFormat="1" x14ac:dyDescent="0.2">
      <c r="A139" s="9" t="s">
        <v>32</v>
      </c>
      <c r="B139" s="9" t="s">
        <v>31</v>
      </c>
      <c r="C139" s="8">
        <v>1911000</v>
      </c>
      <c r="D139" s="8">
        <v>8488000</v>
      </c>
      <c r="E139" s="8">
        <v>3004842.7</v>
      </c>
      <c r="F139" s="7">
        <f t="shared" si="8"/>
        <v>0.3540106856738926</v>
      </c>
      <c r="G139" s="6">
        <v>1017905.67</v>
      </c>
      <c r="H139" s="5">
        <f t="shared" si="9"/>
        <v>1986937.0300000003</v>
      </c>
    </row>
    <row r="140" spans="1:8" s="19" customFormat="1" x14ac:dyDescent="0.2">
      <c r="A140" s="9" t="s">
        <v>30</v>
      </c>
      <c r="B140" s="9" t="s">
        <v>29</v>
      </c>
      <c r="C140" s="8">
        <v>462000</v>
      </c>
      <c r="D140" s="8">
        <v>861000</v>
      </c>
      <c r="E140" s="8">
        <v>768114.36</v>
      </c>
      <c r="F140" s="7">
        <f t="shared" si="8"/>
        <v>0.89211888501742154</v>
      </c>
      <c r="G140" s="6">
        <v>101967.51</v>
      </c>
      <c r="H140" s="5">
        <f t="shared" si="9"/>
        <v>666146.85</v>
      </c>
    </row>
    <row r="141" spans="1:8" s="19" customFormat="1" x14ac:dyDescent="0.2">
      <c r="A141" s="9" t="s">
        <v>28</v>
      </c>
      <c r="B141" s="9" t="s">
        <v>27</v>
      </c>
      <c r="C141" s="8">
        <v>100000</v>
      </c>
      <c r="D141" s="8">
        <v>100000</v>
      </c>
      <c r="E141" s="8"/>
      <c r="F141" s="7">
        <f t="shared" si="8"/>
        <v>0</v>
      </c>
      <c r="G141" s="6"/>
      <c r="H141" s="5">
        <f t="shared" si="9"/>
        <v>0</v>
      </c>
    </row>
    <row r="142" spans="1:8" s="19" customFormat="1" x14ac:dyDescent="0.2">
      <c r="A142" s="9" t="s">
        <v>26</v>
      </c>
      <c r="B142" s="9" t="s">
        <v>25</v>
      </c>
      <c r="C142" s="8">
        <v>1580000</v>
      </c>
      <c r="D142" s="8">
        <v>5135000</v>
      </c>
      <c r="E142" s="8">
        <v>4463526.4000000004</v>
      </c>
      <c r="F142" s="7">
        <f t="shared" si="8"/>
        <v>0.8692359104186953</v>
      </c>
      <c r="G142" s="6">
        <v>3334208</v>
      </c>
      <c r="H142" s="5">
        <f t="shared" si="9"/>
        <v>1129318.4000000004</v>
      </c>
    </row>
    <row r="143" spans="1:8" s="19" customFormat="1" x14ac:dyDescent="0.2">
      <c r="A143" s="9" t="s">
        <v>24</v>
      </c>
      <c r="B143" s="9" t="s">
        <v>23</v>
      </c>
      <c r="C143" s="8">
        <v>0</v>
      </c>
      <c r="D143" s="8">
        <v>92000</v>
      </c>
      <c r="E143" s="8">
        <v>91960</v>
      </c>
      <c r="F143" s="7">
        <f t="shared" si="8"/>
        <v>0.99956521739130433</v>
      </c>
      <c r="G143" s="6"/>
      <c r="H143" s="5">
        <f t="shared" si="9"/>
        <v>91960</v>
      </c>
    </row>
    <row r="144" spans="1:8" s="19" customFormat="1" x14ac:dyDescent="0.2">
      <c r="A144" s="9" t="s">
        <v>22</v>
      </c>
      <c r="B144" s="9" t="s">
        <v>21</v>
      </c>
      <c r="C144" s="8">
        <v>1503000</v>
      </c>
      <c r="D144" s="8">
        <v>1642000</v>
      </c>
      <c r="E144" s="8">
        <v>138847.5</v>
      </c>
      <c r="F144" s="7">
        <f t="shared" si="8"/>
        <v>8.4559987819732035E-2</v>
      </c>
      <c r="G144" s="6">
        <v>6595579.2999999998</v>
      </c>
      <c r="H144" s="5">
        <f t="shared" si="9"/>
        <v>-6456731.7999999998</v>
      </c>
    </row>
    <row r="145" spans="1:8" s="19" customFormat="1" x14ac:dyDescent="0.2">
      <c r="A145" s="9" t="s">
        <v>20</v>
      </c>
      <c r="B145" s="9" t="s">
        <v>19</v>
      </c>
      <c r="C145" s="8">
        <v>3000000</v>
      </c>
      <c r="D145" s="8">
        <v>3000000</v>
      </c>
      <c r="E145" s="8">
        <v>734658</v>
      </c>
      <c r="F145" s="7">
        <f t="shared" si="8"/>
        <v>0.24488599999999999</v>
      </c>
      <c r="G145" s="6">
        <v>468300</v>
      </c>
      <c r="H145" s="5">
        <f t="shared" si="9"/>
        <v>266358</v>
      </c>
    </row>
    <row r="146" spans="1:8" s="19" customFormat="1" x14ac:dyDescent="0.2">
      <c r="A146" s="9" t="s">
        <v>308</v>
      </c>
      <c r="B146" s="9" t="s">
        <v>309</v>
      </c>
      <c r="C146" s="8">
        <v>0</v>
      </c>
      <c r="D146" s="8">
        <v>1060000</v>
      </c>
      <c r="E146" s="8">
        <v>1059730</v>
      </c>
      <c r="F146" s="7">
        <f t="shared" si="8"/>
        <v>0.99974528301886789</v>
      </c>
      <c r="G146" s="6"/>
      <c r="H146" s="5">
        <f t="shared" si="9"/>
        <v>1059730</v>
      </c>
    </row>
    <row r="147" spans="1:8" s="19" customFormat="1" x14ac:dyDescent="0.2">
      <c r="A147" s="9" t="s">
        <v>18</v>
      </c>
      <c r="B147" s="9" t="s">
        <v>17</v>
      </c>
      <c r="C147" s="8">
        <v>2500000</v>
      </c>
      <c r="D147" s="8">
        <v>4550000</v>
      </c>
      <c r="E147" s="8">
        <v>4550000</v>
      </c>
      <c r="F147" s="7">
        <f t="shared" si="8"/>
        <v>1</v>
      </c>
      <c r="G147" s="6">
        <v>5709000</v>
      </c>
      <c r="H147" s="5">
        <f t="shared" si="9"/>
        <v>-1159000</v>
      </c>
    </row>
    <row r="148" spans="1:8" s="19" customFormat="1" x14ac:dyDescent="0.2">
      <c r="A148" s="9" t="s">
        <v>16</v>
      </c>
      <c r="B148" s="9" t="s">
        <v>15</v>
      </c>
      <c r="C148" s="8">
        <v>0</v>
      </c>
      <c r="D148" s="8">
        <v>600000</v>
      </c>
      <c r="E148" s="8">
        <v>575000</v>
      </c>
      <c r="F148" s="7">
        <f t="shared" si="8"/>
        <v>0.95833333333333337</v>
      </c>
      <c r="G148" s="6">
        <v>602947.64</v>
      </c>
      <c r="H148" s="5">
        <f t="shared" si="9"/>
        <v>-27947.640000000014</v>
      </c>
    </row>
    <row r="149" spans="1:8" s="19" customFormat="1" x14ac:dyDescent="0.2">
      <c r="A149" s="9" t="s">
        <v>310</v>
      </c>
      <c r="B149" s="9" t="s">
        <v>311</v>
      </c>
      <c r="C149" s="8">
        <v>0</v>
      </c>
      <c r="D149" s="8">
        <v>100000</v>
      </c>
      <c r="E149" s="8">
        <v>100000</v>
      </c>
      <c r="F149" s="7">
        <f t="shared" si="8"/>
        <v>1</v>
      </c>
      <c r="G149" s="6"/>
      <c r="H149" s="5">
        <f t="shared" si="9"/>
        <v>100000</v>
      </c>
    </row>
    <row r="150" spans="1:8" s="19" customFormat="1" x14ac:dyDescent="0.2">
      <c r="A150" s="9" t="s">
        <v>312</v>
      </c>
      <c r="B150" s="9" t="s">
        <v>313</v>
      </c>
      <c r="C150" s="8">
        <v>46400000</v>
      </c>
      <c r="D150" s="8">
        <v>31497000</v>
      </c>
      <c r="E150" s="8"/>
      <c r="F150" s="7">
        <f t="shared" si="8"/>
        <v>0</v>
      </c>
      <c r="G150" s="6"/>
      <c r="H150" s="5">
        <f t="shared" si="9"/>
        <v>0</v>
      </c>
    </row>
    <row r="151" spans="1:8" s="19" customFormat="1" x14ac:dyDescent="0.2">
      <c r="A151" s="12"/>
      <c r="B151" s="12" t="s">
        <v>14</v>
      </c>
      <c r="C151" s="10">
        <f>SUM(C136:C150)</f>
        <v>187056000</v>
      </c>
      <c r="D151" s="10">
        <f>SUM(D136:D150)</f>
        <v>216673000</v>
      </c>
      <c r="E151" s="10">
        <f>SUM(E136:E150)</f>
        <v>109015475.39000002</v>
      </c>
      <c r="F151" s="11">
        <f>E151/D151</f>
        <v>0.50313364097049473</v>
      </c>
      <c r="G151" s="10" t="e">
        <f>SUM(#REF!)</f>
        <v>#REF!</v>
      </c>
      <c r="H151" s="10">
        <f>SUM(H136:H150)</f>
        <v>-67878126.079999998</v>
      </c>
    </row>
    <row r="152" spans="1:8" s="19" customFormat="1" ht="15" x14ac:dyDescent="0.25">
      <c r="A152" s="4" t="s">
        <v>13</v>
      </c>
      <c r="B152" s="4" t="s">
        <v>12</v>
      </c>
      <c r="C152" s="3">
        <v>1197044000</v>
      </c>
      <c r="D152" s="3">
        <v>1197044000</v>
      </c>
      <c r="E152" s="3">
        <v>868879993.24000001</v>
      </c>
      <c r="F152" s="2">
        <f>E152/D152</f>
        <v>0.72585468306929402</v>
      </c>
      <c r="G152" s="3">
        <v>868879993.24000001</v>
      </c>
      <c r="H152" s="1">
        <f t="shared" ref="H152:H159" si="11">E152-G152</f>
        <v>0</v>
      </c>
    </row>
    <row r="153" spans="1:8" s="19" customFormat="1" x14ac:dyDescent="0.2">
      <c r="A153" s="9" t="s">
        <v>11</v>
      </c>
      <c r="B153" s="9" t="s">
        <v>10</v>
      </c>
      <c r="C153" s="8">
        <v>279238000</v>
      </c>
      <c r="D153" s="8">
        <v>307117000</v>
      </c>
      <c r="E153" s="8"/>
      <c r="F153" s="7">
        <f t="shared" ref="F153:F157" si="12">E153/D153</f>
        <v>0</v>
      </c>
      <c r="G153" s="6"/>
      <c r="H153" s="5">
        <f t="shared" si="11"/>
        <v>0</v>
      </c>
    </row>
    <row r="154" spans="1:8" s="19" customFormat="1" x14ac:dyDescent="0.2">
      <c r="A154" s="9" t="s">
        <v>9</v>
      </c>
      <c r="B154" s="9" t="s">
        <v>8</v>
      </c>
      <c r="C154" s="8"/>
      <c r="D154" s="8"/>
      <c r="E154" s="8">
        <v>4226419646.4699998</v>
      </c>
      <c r="F154" s="7"/>
      <c r="G154" s="6">
        <v>2129095406.71</v>
      </c>
      <c r="H154" s="5">
        <f t="shared" si="11"/>
        <v>2097324239.7599998</v>
      </c>
    </row>
    <row r="155" spans="1:8" s="19" customFormat="1" x14ac:dyDescent="0.2">
      <c r="A155" s="9" t="s">
        <v>7</v>
      </c>
      <c r="B155" s="9" t="s">
        <v>6</v>
      </c>
      <c r="C155" s="8"/>
      <c r="D155" s="8"/>
      <c r="E155" s="8">
        <v>-4218712176.29</v>
      </c>
      <c r="F155" s="7"/>
      <c r="G155" s="6">
        <v>-2129696182.47</v>
      </c>
      <c r="H155" s="5">
        <f t="shared" si="11"/>
        <v>-2089015993.8199999</v>
      </c>
    </row>
    <row r="156" spans="1:8" s="19" customFormat="1" x14ac:dyDescent="0.2">
      <c r="A156" s="9" t="s">
        <v>314</v>
      </c>
      <c r="B156" s="9" t="s">
        <v>315</v>
      </c>
      <c r="C156" s="8">
        <v>0</v>
      </c>
      <c r="D156" s="8">
        <v>319091000</v>
      </c>
      <c r="E156" s="8">
        <v>319090909.12</v>
      </c>
      <c r="F156" s="7">
        <f t="shared" si="12"/>
        <v>0.99999971519096431</v>
      </c>
      <c r="G156" s="6"/>
      <c r="H156" s="5">
        <f t="shared" si="11"/>
        <v>319090909.12</v>
      </c>
    </row>
    <row r="157" spans="1:8" s="19" customFormat="1" x14ac:dyDescent="0.2">
      <c r="A157" s="9" t="s">
        <v>5</v>
      </c>
      <c r="B157" s="9" t="s">
        <v>4</v>
      </c>
      <c r="C157" s="8">
        <v>-98182000</v>
      </c>
      <c r="D157" s="8">
        <v>-392754000</v>
      </c>
      <c r="E157" s="8">
        <v>-392753636.38</v>
      </c>
      <c r="F157" s="7">
        <f t="shared" si="12"/>
        <v>0.999999074178748</v>
      </c>
      <c r="G157" s="6">
        <v>-16363636.359999999</v>
      </c>
      <c r="H157" s="5">
        <f t="shared" si="11"/>
        <v>-376390000.01999998</v>
      </c>
    </row>
    <row r="158" spans="1:8" s="19" customFormat="1" x14ac:dyDescent="0.2">
      <c r="A158" s="9" t="s">
        <v>3</v>
      </c>
      <c r="B158" s="9" t="s">
        <v>2</v>
      </c>
      <c r="C158" s="8"/>
      <c r="D158" s="8"/>
      <c r="E158" s="8"/>
      <c r="F158" s="7"/>
      <c r="G158" s="6">
        <v>-57272727.259999998</v>
      </c>
      <c r="H158" s="5">
        <f t="shared" si="11"/>
        <v>57272727.259999998</v>
      </c>
    </row>
    <row r="159" spans="1:8" s="19" customFormat="1" ht="15" x14ac:dyDescent="0.2">
      <c r="A159" s="4" t="s">
        <v>1</v>
      </c>
      <c r="B159" s="4" t="s">
        <v>0</v>
      </c>
      <c r="C159" s="3">
        <f>SUM(C153:C158)</f>
        <v>181056000</v>
      </c>
      <c r="D159" s="3">
        <f t="shared" ref="D159:H159" si="13">SUM(D153:D158)</f>
        <v>233454000</v>
      </c>
      <c r="E159" s="3">
        <f t="shared" si="13"/>
        <v>-65955257.080000162</v>
      </c>
      <c r="F159" s="2">
        <f>E159/D159</f>
        <v>-0.28251928465565018</v>
      </c>
      <c r="G159" s="3">
        <f t="shared" si="13"/>
        <v>-74237139.379999995</v>
      </c>
      <c r="H159" s="3">
        <f t="shared" si="13"/>
        <v>8281882.2999998406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Druhové třídění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Mareš Jan (Ekonom)</cp:lastModifiedBy>
  <dcterms:created xsi:type="dcterms:W3CDTF">2016-05-26T10:11:04Z</dcterms:created>
  <dcterms:modified xsi:type="dcterms:W3CDTF">2017-05-24T13:48:45Z</dcterms:modified>
</cp:coreProperties>
</file>