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6960" tabRatio="871"/>
  </bookViews>
  <sheets>
    <sheet name="SMCH" sheetId="24" r:id="rId1"/>
    <sheet name="OE" sheetId="5" r:id="rId2"/>
    <sheet name="OMM" sheetId="6" r:id="rId3"/>
    <sheet name="ORI" sheetId="7" r:id="rId4"/>
    <sheet name="OSV" sheetId="8" r:id="rId5"/>
    <sheet name="OŽP" sheetId="9" r:id="rId6"/>
    <sheet name="ODaSČ" sheetId="10" r:id="rId7"/>
    <sheet name="OŠ" sheetId="11" r:id="rId8"/>
    <sheet name="ÚKT" sheetId="12" r:id="rId9"/>
    <sheet name="OIA" sheetId="13" r:id="rId10"/>
    <sheet name="OIT" sheetId="14" r:id="rId11"/>
    <sheet name="OSÚ" sheetId="15" r:id="rId12"/>
    <sheet name="PaM" sheetId="16" r:id="rId13"/>
    <sheet name="OVV" sheetId="17" r:id="rId14"/>
    <sheet name="MěPo" sheetId="18" r:id="rId15"/>
    <sheet name="JSDH" sheetId="19" r:id="rId16"/>
    <sheet name="ORI - INV" sheetId="20" r:id="rId17"/>
    <sheet name="PS" sheetId="21" r:id="rId18"/>
    <sheet name="PO" sheetId="22" r:id="rId19"/>
    <sheet name="OS" sheetId="23" r:id="rId20"/>
  </sheets>
  <calcPr calcId="152511"/>
</workbook>
</file>

<file path=xl/calcChain.xml><?xml version="1.0" encoding="utf-8"?>
<calcChain xmlns="http://schemas.openxmlformats.org/spreadsheetml/2006/main">
  <c r="D23" i="24" l="1"/>
  <c r="E23" i="24" s="1"/>
  <c r="D22" i="24"/>
  <c r="D21" i="24"/>
  <c r="E21" i="24" s="1"/>
  <c r="D20" i="24"/>
  <c r="D19" i="24"/>
  <c r="E19" i="24" s="1"/>
  <c r="D18" i="24"/>
  <c r="D17" i="24"/>
  <c r="E17" i="24" s="1"/>
  <c r="D16" i="24"/>
  <c r="D15" i="24"/>
  <c r="E15" i="24" s="1"/>
  <c r="D14" i="24"/>
  <c r="D13" i="24"/>
  <c r="E13" i="24" s="1"/>
  <c r="D12" i="24"/>
  <c r="D11" i="24"/>
  <c r="E11" i="24" s="1"/>
  <c r="D10" i="24"/>
  <c r="D9" i="24"/>
  <c r="E9" i="24" s="1"/>
  <c r="D8" i="24"/>
  <c r="D7" i="24"/>
  <c r="E7" i="24" s="1"/>
  <c r="D6" i="24"/>
  <c r="D5" i="24"/>
  <c r="D24" i="24" s="1"/>
  <c r="C23" i="24"/>
  <c r="C22" i="24"/>
  <c r="E22" i="24" s="1"/>
  <c r="C21" i="24"/>
  <c r="C20" i="24"/>
  <c r="E20" i="24" s="1"/>
  <c r="C19" i="24"/>
  <c r="C18" i="24"/>
  <c r="E18" i="24" s="1"/>
  <c r="C17" i="24"/>
  <c r="C16" i="24"/>
  <c r="E16" i="24" s="1"/>
  <c r="C15" i="24"/>
  <c r="C14" i="24"/>
  <c r="E14" i="24" s="1"/>
  <c r="C13" i="24"/>
  <c r="C12" i="24"/>
  <c r="E12" i="24" s="1"/>
  <c r="C11" i="24"/>
  <c r="C10" i="24"/>
  <c r="E10" i="24" s="1"/>
  <c r="C9" i="24"/>
  <c r="C8" i="24"/>
  <c r="C7" i="24"/>
  <c r="C6" i="24"/>
  <c r="E6" i="24" s="1"/>
  <c r="C5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K18" i="23"/>
  <c r="K11" i="23"/>
  <c r="I18" i="23"/>
  <c r="J18" i="23"/>
  <c r="L18" i="23"/>
  <c r="M18" i="23"/>
  <c r="H18" i="23"/>
  <c r="I11" i="23"/>
  <c r="J11" i="23"/>
  <c r="L11" i="23"/>
  <c r="M11" i="23"/>
  <c r="H11" i="23"/>
  <c r="K33" i="22"/>
  <c r="I33" i="22"/>
  <c r="J33" i="22"/>
  <c r="L33" i="22"/>
  <c r="M33" i="22"/>
  <c r="H33" i="22"/>
  <c r="K19" i="22"/>
  <c r="I19" i="22"/>
  <c r="J19" i="22"/>
  <c r="L19" i="22"/>
  <c r="M19" i="22"/>
  <c r="H19" i="22"/>
  <c r="K20" i="21"/>
  <c r="I20" i="21"/>
  <c r="J20" i="21"/>
  <c r="L20" i="21"/>
  <c r="M20" i="21"/>
  <c r="H20" i="21"/>
  <c r="K61" i="20"/>
  <c r="I61" i="20"/>
  <c r="J61" i="20"/>
  <c r="L61" i="20"/>
  <c r="M61" i="20"/>
  <c r="H61" i="20"/>
  <c r="K58" i="20"/>
  <c r="I58" i="20"/>
  <c r="J58" i="20"/>
  <c r="L58" i="20"/>
  <c r="M58" i="20"/>
  <c r="H58" i="20"/>
  <c r="K12" i="20"/>
  <c r="I12" i="20"/>
  <c r="J12" i="20"/>
  <c r="L12" i="20"/>
  <c r="M12" i="20"/>
  <c r="H12" i="20"/>
  <c r="K24" i="19"/>
  <c r="I24" i="19"/>
  <c r="J24" i="19"/>
  <c r="L24" i="19"/>
  <c r="M24" i="19"/>
  <c r="H24" i="19"/>
  <c r="I8" i="19"/>
  <c r="J8" i="19"/>
  <c r="L8" i="19"/>
  <c r="K8" i="19"/>
  <c r="M8" i="19"/>
  <c r="H8" i="19"/>
  <c r="K10" i="18"/>
  <c r="K42" i="18"/>
  <c r="I42" i="18"/>
  <c r="J42" i="18"/>
  <c r="L42" i="18"/>
  <c r="M42" i="18"/>
  <c r="H42" i="18"/>
  <c r="I10" i="18"/>
  <c r="J10" i="18"/>
  <c r="L10" i="18"/>
  <c r="M10" i="18"/>
  <c r="H10" i="18"/>
  <c r="K42" i="17"/>
  <c r="K16" i="17"/>
  <c r="I42" i="17"/>
  <c r="J42" i="17"/>
  <c r="L42" i="17"/>
  <c r="M42" i="17"/>
  <c r="H42" i="17"/>
  <c r="I16" i="17"/>
  <c r="J16" i="17"/>
  <c r="L16" i="17"/>
  <c r="M16" i="17"/>
  <c r="H16" i="17"/>
  <c r="K37" i="16"/>
  <c r="I37" i="16"/>
  <c r="J37" i="16"/>
  <c r="L37" i="16"/>
  <c r="M37" i="16"/>
  <c r="H37" i="16"/>
  <c r="K7" i="16"/>
  <c r="I7" i="16"/>
  <c r="J7" i="16"/>
  <c r="L7" i="16"/>
  <c r="M7" i="16"/>
  <c r="H7" i="16"/>
  <c r="K12" i="15"/>
  <c r="K8" i="15"/>
  <c r="I8" i="15"/>
  <c r="J8" i="15"/>
  <c r="L8" i="15"/>
  <c r="M8" i="15"/>
  <c r="H8" i="15"/>
  <c r="I12" i="15"/>
  <c r="J12" i="15"/>
  <c r="L12" i="15"/>
  <c r="M12" i="15"/>
  <c r="H12" i="15"/>
  <c r="K19" i="14"/>
  <c r="I19" i="14"/>
  <c r="J19" i="14"/>
  <c r="L19" i="14"/>
  <c r="M19" i="14"/>
  <c r="H19" i="14"/>
  <c r="K7" i="14"/>
  <c r="I7" i="14"/>
  <c r="J7" i="14"/>
  <c r="L7" i="14"/>
  <c r="M7" i="14"/>
  <c r="H7" i="14"/>
  <c r="K12" i="13"/>
  <c r="I12" i="13"/>
  <c r="J12" i="13"/>
  <c r="L12" i="13"/>
  <c r="M12" i="13"/>
  <c r="H12" i="13"/>
  <c r="H6" i="13"/>
  <c r="J6" i="13"/>
  <c r="L6" i="13"/>
  <c r="M6" i="13"/>
  <c r="I6" i="13"/>
  <c r="K17" i="12"/>
  <c r="I17" i="12"/>
  <c r="J17" i="12"/>
  <c r="L17" i="12"/>
  <c r="M17" i="12"/>
  <c r="H17" i="12"/>
  <c r="K61" i="12"/>
  <c r="I61" i="12"/>
  <c r="J61" i="12"/>
  <c r="L61" i="12"/>
  <c r="M61" i="12"/>
  <c r="H61" i="12"/>
  <c r="K54" i="11"/>
  <c r="I54" i="11"/>
  <c r="J54" i="11"/>
  <c r="L54" i="11"/>
  <c r="M54" i="11"/>
  <c r="H54" i="11"/>
  <c r="K18" i="11"/>
  <c r="I18" i="11"/>
  <c r="J18" i="11"/>
  <c r="L18" i="11"/>
  <c r="M18" i="11"/>
  <c r="H18" i="11"/>
  <c r="K41" i="10"/>
  <c r="K14" i="10"/>
  <c r="I14" i="10"/>
  <c r="J14" i="10"/>
  <c r="L14" i="10"/>
  <c r="M14" i="10"/>
  <c r="H14" i="10"/>
  <c r="I41" i="10"/>
  <c r="J41" i="10"/>
  <c r="L41" i="10"/>
  <c r="M41" i="10"/>
  <c r="H41" i="10"/>
  <c r="K14" i="8"/>
  <c r="K21" i="9"/>
  <c r="I21" i="9"/>
  <c r="J21" i="9"/>
  <c r="L21" i="9"/>
  <c r="M21" i="9"/>
  <c r="H21" i="9"/>
  <c r="K20" i="9"/>
  <c r="I50" i="9"/>
  <c r="J50" i="9"/>
  <c r="L50" i="9"/>
  <c r="M50" i="9"/>
  <c r="H50" i="9"/>
  <c r="I58" i="8"/>
  <c r="J58" i="8"/>
  <c r="K58" i="8"/>
  <c r="L58" i="8"/>
  <c r="M58" i="8"/>
  <c r="H58" i="8"/>
  <c r="K54" i="8"/>
  <c r="I54" i="8"/>
  <c r="J54" i="8"/>
  <c r="L54" i="8"/>
  <c r="M54" i="8"/>
  <c r="H54" i="8"/>
  <c r="I14" i="8"/>
  <c r="J14" i="8"/>
  <c r="L14" i="8"/>
  <c r="M14" i="8"/>
  <c r="H14" i="8"/>
  <c r="I88" i="7"/>
  <c r="J88" i="7"/>
  <c r="K88" i="7" s="1"/>
  <c r="L88" i="7"/>
  <c r="M88" i="7"/>
  <c r="H88" i="7"/>
  <c r="I18" i="7"/>
  <c r="K18" i="7" s="1"/>
  <c r="J18" i="7"/>
  <c r="L18" i="7"/>
  <c r="M18" i="7"/>
  <c r="H18" i="7"/>
  <c r="I117" i="6"/>
  <c r="J117" i="6"/>
  <c r="K117" i="6"/>
  <c r="L117" i="6"/>
  <c r="M117" i="6"/>
  <c r="H117" i="6"/>
  <c r="I39" i="6"/>
  <c r="J39" i="6"/>
  <c r="K39" i="6" s="1"/>
  <c r="L39" i="6"/>
  <c r="M39" i="6"/>
  <c r="H39" i="6"/>
  <c r="I108" i="5"/>
  <c r="J108" i="5"/>
  <c r="K108" i="5"/>
  <c r="L108" i="5"/>
  <c r="M108" i="5"/>
  <c r="H108" i="5"/>
  <c r="I116" i="5"/>
  <c r="J116" i="5"/>
  <c r="K116" i="5"/>
  <c r="L116" i="5"/>
  <c r="M116" i="5"/>
  <c r="H116" i="5"/>
  <c r="I38" i="5"/>
  <c r="J38" i="5"/>
  <c r="L38" i="5"/>
  <c r="M38" i="5"/>
  <c r="H38" i="5"/>
  <c r="C24" i="24" l="1"/>
  <c r="E24" i="24" s="1"/>
  <c r="E5" i="24"/>
  <c r="E8" i="24"/>
  <c r="K50" i="9"/>
  <c r="K38" i="5"/>
</calcChain>
</file>

<file path=xl/sharedStrings.xml><?xml version="1.0" encoding="utf-8"?>
<sst xmlns="http://schemas.openxmlformats.org/spreadsheetml/2006/main" count="5031" uniqueCount="401">
  <si>
    <t>ORJ</t>
  </si>
  <si>
    <t>Název ORJ</t>
  </si>
  <si>
    <t>Pol</t>
  </si>
  <si>
    <t>Název položky</t>
  </si>
  <si>
    <t>Par</t>
  </si>
  <si>
    <t>Název paragrafu</t>
  </si>
  <si>
    <t>RS 2016</t>
  </si>
  <si>
    <t>RU 2016 (1-12)</t>
  </si>
  <si>
    <t>Úč 2016 (1-12)</t>
  </si>
  <si>
    <t>Úč 2015 (1-12)</t>
  </si>
  <si>
    <t>Operace z peněž. účtů organiz. nemaj. char. příjmů a výdajů vlád. sektoru</t>
  </si>
  <si>
    <t>0001</t>
  </si>
  <si>
    <t>Odbor ekonomiky</t>
  </si>
  <si>
    <t>Daň z příjmů fyzických osob ze závislé činnosti a funkčních požitků</t>
  </si>
  <si>
    <t>Daň z příjmů fyzických osob ze samostatné výdělečné činnosti</t>
  </si>
  <si>
    <t>Daň z příjmů fyzických osob z kapitálových výnosů</t>
  </si>
  <si>
    <t>Daň z příjmů právnických osob</t>
  </si>
  <si>
    <t>Daň z příjmů právnických osob za obce</t>
  </si>
  <si>
    <t>Daň z přidané hodnoty</t>
  </si>
  <si>
    <t>Poplatky za odnětí pozemků plnění funkcí lesa</t>
  </si>
  <si>
    <t>Poplatek za provoz systému nakládání s komunálními odpady</t>
  </si>
  <si>
    <t>Poplatek ze psů</t>
  </si>
  <si>
    <t>Poplatek za lázeňský nebo rekreační pobyt</t>
  </si>
  <si>
    <t>Poplatek za užívání veřejného prostranství</t>
  </si>
  <si>
    <t>Poplatek z ubytovací kapacity</t>
  </si>
  <si>
    <t>Odvod z loterií a podobných her kromě z výherních hracích přístrojů</t>
  </si>
  <si>
    <t>Odvod z výherních hracích přístrojů</t>
  </si>
  <si>
    <t>Správní poplatky</t>
  </si>
  <si>
    <t>Daň z nemovitých věcí</t>
  </si>
  <si>
    <t>Příjmy z poskytování služeb a výrobků</t>
  </si>
  <si>
    <t>6171</t>
  </si>
  <si>
    <t>Činnost místní správy</t>
  </si>
  <si>
    <t>Ostatní odvody příspěvkových organizací</t>
  </si>
  <si>
    <t>3419</t>
  </si>
  <si>
    <t>Ostatní tělovýchovná činnost</t>
  </si>
  <si>
    <t>Příjmy z úroků (část)</t>
  </si>
  <si>
    <t>6310</t>
  </si>
  <si>
    <t>Obecné příjmy a výdaje z finančních operací</t>
  </si>
  <si>
    <t>Příjmy z podílů na zisku a dividend</t>
  </si>
  <si>
    <t>2212</t>
  </si>
  <si>
    <t>Sankční platby přijaté od jiných subjektů</t>
  </si>
  <si>
    <t>2221</t>
  </si>
  <si>
    <t>Provoz veřejné silniční dopravy</t>
  </si>
  <si>
    <t>3399</t>
  </si>
  <si>
    <t>Ostatní záležitosti kultury, církví a sdělovacích prostředků</t>
  </si>
  <si>
    <t>Ostatní přijaté vratky transferů</t>
  </si>
  <si>
    <t>3391</t>
  </si>
  <si>
    <t>Mezinárodní spolupráce v kultuře, církvích a sdělovacích prostředcích</t>
  </si>
  <si>
    <t>Přijaté nekapitálové příspěvky a náhrady</t>
  </si>
  <si>
    <t>6409</t>
  </si>
  <si>
    <t>Ostatní činnosti j.n.</t>
  </si>
  <si>
    <t>Neidentifikované příjmy</t>
  </si>
  <si>
    <t>Ostatní nedaňové příjmy jinde nezařazené</t>
  </si>
  <si>
    <t>Silnice</t>
  </si>
  <si>
    <t>Splátky půjčených prostř. od podnikatel. nefinan. subj. - právn. osob</t>
  </si>
  <si>
    <t>Splátky půjčených prostředků od obecně prosp. spol. a podob. subjektů</t>
  </si>
  <si>
    <t>Neinvest. přijaté transfery ze stát. rozp. v rámci souhrn. dotač. vztahu</t>
  </si>
  <si>
    <t>Převody z ostatních vlastních fondů</t>
  </si>
  <si>
    <t>6330</t>
  </si>
  <si>
    <t>Převody vlastním fondům v rozpočtech územní úrovně</t>
  </si>
  <si>
    <t>Úroky vlastní</t>
  </si>
  <si>
    <t>Služby peněžních ústavů</t>
  </si>
  <si>
    <t>Konzultační, poradenské a právní služby</t>
  </si>
  <si>
    <t>Nákup ostatních služeb</t>
  </si>
  <si>
    <t>Ostatní nákupy jinde nezařazené</t>
  </si>
  <si>
    <t>Poskytované zálohy vlastní pokladně</t>
  </si>
  <si>
    <t>Ostatní poskytované zálohy a jistiny</t>
  </si>
  <si>
    <t>Poskytnuté náhrady</t>
  </si>
  <si>
    <t>Neinvestiční transfery nefinanč. podnikatel. subjektům-fyzickým osobám</t>
  </si>
  <si>
    <t>3299</t>
  </si>
  <si>
    <t>Ostatní záležitosti vzdělávání</t>
  </si>
  <si>
    <t>3312</t>
  </si>
  <si>
    <t>Hudební činnost</t>
  </si>
  <si>
    <t>3319</t>
  </si>
  <si>
    <t>Ostatní záležitosti kultury</t>
  </si>
  <si>
    <t>3429</t>
  </si>
  <si>
    <t>Ostatní zájmová činnost a rekreace</t>
  </si>
  <si>
    <t>Neinvest. transfery nefinanč. podnikatel. subjektům-právnickým osobám</t>
  </si>
  <si>
    <t>3522</t>
  </si>
  <si>
    <t>Ostatní nemocnice</t>
  </si>
  <si>
    <t>Neinvestiční transfery obecně prospěšným společnostem</t>
  </si>
  <si>
    <t>3900</t>
  </si>
  <si>
    <t>Ostatní činnosti související se službami pro obyvatelstvo</t>
  </si>
  <si>
    <t>4379</t>
  </si>
  <si>
    <t>Ostatní služby a činnosti v oblasti sociální prevence</t>
  </si>
  <si>
    <t>Neinvestiční transfery občanským sdružením</t>
  </si>
  <si>
    <t>3541</t>
  </si>
  <si>
    <t>Prevence před drogami, alkoholem, nikotinem a jinými návyk. látkami</t>
  </si>
  <si>
    <t>3799</t>
  </si>
  <si>
    <t>Ostatní ekologické záležitosti</t>
  </si>
  <si>
    <t>Neinvestiční transfery církvím a náboženským společnostem</t>
  </si>
  <si>
    <t>Ostatní neinvestiční transfery neziskovým a podobným organizacím</t>
  </si>
  <si>
    <t>2199</t>
  </si>
  <si>
    <t>Záležitosti průmyslu, stavebnictví, obchodu a služeb jinde nezařazené</t>
  </si>
  <si>
    <t>Ostatní neinvestiční transfery veřejným rozpočtům územní úrovně</t>
  </si>
  <si>
    <t>Neinvestiční příspěvky zřízeným příspěvkovým organizacím</t>
  </si>
  <si>
    <t>Neinvestiční transfery cizím příspěvkovým organizacím</t>
  </si>
  <si>
    <t>3122</t>
  </si>
  <si>
    <t>Střední odborné školy</t>
  </si>
  <si>
    <t>Platby daní a poplatků státnímu rozpočtu</t>
  </si>
  <si>
    <t>6399</t>
  </si>
  <si>
    <t>Ostatní finanční operace</t>
  </si>
  <si>
    <t>Platby daní a poplatků krajům, obcím a státním fondům</t>
  </si>
  <si>
    <t>Dary obyvatelstvu</t>
  </si>
  <si>
    <t>Účelové neinvestiční transfery nepodnikajícím fyzickým osobám</t>
  </si>
  <si>
    <t>Ostatní neinvestiční transfery obyvatelstvu</t>
  </si>
  <si>
    <t>Neinvestiční transfery mezinárodním organizacím</t>
  </si>
  <si>
    <t>6223</t>
  </si>
  <si>
    <t>Mezinárodní spolupráce (jinde nezařazená)</t>
  </si>
  <si>
    <t>Neinvest. půjčené prostř. nefinanč. podnikatel. subj.-právnickým osobám</t>
  </si>
  <si>
    <t>Neinvestiční půjčené prostředky spolkům</t>
  </si>
  <si>
    <t>4359</t>
  </si>
  <si>
    <t>Ostatní služby a činnosti v oblasti sociální péče.</t>
  </si>
  <si>
    <t>Nespecifikované rezervy</t>
  </si>
  <si>
    <t>Ostatní investiční transfery obyvatelstvu</t>
  </si>
  <si>
    <t>Rezervy kapitálových výdajů</t>
  </si>
  <si>
    <t>Změna stavu krátkodobých prostř. na bank. účtech kromě účtů st.fin. aktiv - kap.OSFA</t>
  </si>
  <si>
    <t>Aktivní krátkodobé operace řízení likvidity - příjmy</t>
  </si>
  <si>
    <t>Aktivní krátkodobé operace řízení likvidity - výdaje</t>
  </si>
  <si>
    <t>Dlouhodobé přijaté půjčené prostředky</t>
  </si>
  <si>
    <t>Uhrazené splátky dlouhodobých přijatých půjčených prostředků.</t>
  </si>
  <si>
    <t>Uhrazené splátky dlouhodobých přijatých půjčených prostředků .</t>
  </si>
  <si>
    <t>0002</t>
  </si>
  <si>
    <t>ORIaMM - oddělení majetkoprávní</t>
  </si>
  <si>
    <t>Poplatky za uložení odpadů</t>
  </si>
  <si>
    <t>2219</t>
  </si>
  <si>
    <t>Ostatní záležitosti pozemních komunikací</t>
  </si>
  <si>
    <t>3612</t>
  </si>
  <si>
    <t>Bytové hospodářství</t>
  </si>
  <si>
    <t>3613</t>
  </si>
  <si>
    <t>Nebytové hospodářství</t>
  </si>
  <si>
    <t>3639</t>
  </si>
  <si>
    <t>Komunální služby a územní rozvoj jinde nezařazené</t>
  </si>
  <si>
    <t>3725</t>
  </si>
  <si>
    <t>Využívání a zneškodňování komunálních odpadů</t>
  </si>
  <si>
    <t>3745</t>
  </si>
  <si>
    <t>Péče o vzhled obcí a veřejnou zeleň</t>
  </si>
  <si>
    <t>Příjmy z pronájmu pozemků</t>
  </si>
  <si>
    <t>1037</t>
  </si>
  <si>
    <t>Celospolečenské funkce lesů</t>
  </si>
  <si>
    <t>Příjmy z pronájmu ostatních nemovitostí a jejich částí</t>
  </si>
  <si>
    <t>Příjmy z pronájmu movitých věcí</t>
  </si>
  <si>
    <t>Příjmy z prodeje krátkodobého a drobného dlouhodobého majetku</t>
  </si>
  <si>
    <t>1031</t>
  </si>
  <si>
    <t>Pěstební činnost</t>
  </si>
  <si>
    <t>2322</t>
  </si>
  <si>
    <t>Přijaté pojistné náhrady</t>
  </si>
  <si>
    <t>3412</t>
  </si>
  <si>
    <t>Sportovní zařízení v majetku obce</t>
  </si>
  <si>
    <t>Příjmy z úhrad dobývacího prostoru a z vydobytých nerostů</t>
  </si>
  <si>
    <t>2119</t>
  </si>
  <si>
    <t>Ostatní záležitosti těžebního průmyslu a energetiky</t>
  </si>
  <si>
    <t>3111</t>
  </si>
  <si>
    <t>Příjmy z prodeje pozemků</t>
  </si>
  <si>
    <t>Příjmy z prodeje ostatních nemovitostí a jejich částí</t>
  </si>
  <si>
    <t>3113</t>
  </si>
  <si>
    <t>Příjmy z prodeje ostatního hmotného dlouhodobého majetku</t>
  </si>
  <si>
    <t>Ostatní neinvestiční přijaté transfery ze státního rozpočtu</t>
  </si>
  <si>
    <t>Drobný hmotný dlouhodobý majetek</t>
  </si>
  <si>
    <t>3727</t>
  </si>
  <si>
    <t>Prevence vzniku odpadů</t>
  </si>
  <si>
    <t>Nákup materiálu jinde nezařazený</t>
  </si>
  <si>
    <t>3741</t>
  </si>
  <si>
    <t>Ochrana druhů a stanovišť</t>
  </si>
  <si>
    <t>Studená voda</t>
  </si>
  <si>
    <t>3211</t>
  </si>
  <si>
    <t>Vysoké školy</t>
  </si>
  <si>
    <t>Teplo</t>
  </si>
  <si>
    <t>Plyn</t>
  </si>
  <si>
    <t>Elektrická energie</t>
  </si>
  <si>
    <t>Pohonné hmoty a maziva</t>
  </si>
  <si>
    <t>Služby telekomunikací a radiokomunikací</t>
  </si>
  <si>
    <t>Nájemné</t>
  </si>
  <si>
    <t>3631</t>
  </si>
  <si>
    <t>Veřejné osvětlení</t>
  </si>
  <si>
    <t>3729</t>
  </si>
  <si>
    <t>Ostatní nakládání s odpady</t>
  </si>
  <si>
    <t>3749</t>
  </si>
  <si>
    <t>Ostatní činnosti k ochraně přírody a krajiny</t>
  </si>
  <si>
    <t>1014</t>
  </si>
  <si>
    <t>Ozdravování hosp. zvířat, polních a spec. plodin a zvl. veterin. péče</t>
  </si>
  <si>
    <t>2333</t>
  </si>
  <si>
    <t>Úpravy drobných vodních toků</t>
  </si>
  <si>
    <t>3722</t>
  </si>
  <si>
    <t>Sběr a svoz komunálních odpadů</t>
  </si>
  <si>
    <t>3742</t>
  </si>
  <si>
    <t>Chráněné části přírody</t>
  </si>
  <si>
    <t>Opravy a udržování</t>
  </si>
  <si>
    <t>Mateřské školy</t>
  </si>
  <si>
    <t>Základní školy</t>
  </si>
  <si>
    <t>3114</t>
  </si>
  <si>
    <t>Základní školy pro žáky se speciálními vzdělávacími potřebami</t>
  </si>
  <si>
    <t>3231</t>
  </si>
  <si>
    <t>Základní umělecké školy</t>
  </si>
  <si>
    <t>3233</t>
  </si>
  <si>
    <t>Střediska volného času</t>
  </si>
  <si>
    <t>3314</t>
  </si>
  <si>
    <t>Činnosti knihovnické</t>
  </si>
  <si>
    <t>Nájemné za nájem s právem koupě</t>
  </si>
  <si>
    <t>Zaplacené sankce</t>
  </si>
  <si>
    <t>Nákup kolků</t>
  </si>
  <si>
    <t>Neinvestiční transfery obyvatelstvu nemající charakter daru</t>
  </si>
  <si>
    <t>Ostatní neinvestiční výdaje jinde nezařazené</t>
  </si>
  <si>
    <t>Programové vybavení</t>
  </si>
  <si>
    <t>Budovy, haly a stavby</t>
  </si>
  <si>
    <t>Stroje, přístroje a zařízení</t>
  </si>
  <si>
    <t>Dopravní prostředky</t>
  </si>
  <si>
    <t>Výpočetní technika</t>
  </si>
  <si>
    <t>Pozemky</t>
  </si>
  <si>
    <t>Nákup majetkových podílů</t>
  </si>
  <si>
    <t>0003</t>
  </si>
  <si>
    <t>IA - úsek dotací a strategie města</t>
  </si>
  <si>
    <t>Ostatní příjmy z vlastní činnosti</t>
  </si>
  <si>
    <t>Sankční platby přijaté od státu, obcí a krajů</t>
  </si>
  <si>
    <t>Investiční přijaté transfery ze státních fondů</t>
  </si>
  <si>
    <t>Ostatní investiční přijaté transfery ze státního rozpočtu</t>
  </si>
  <si>
    <t>4223</t>
  </si>
  <si>
    <t>Investiční přijaté transfery od region.rad</t>
  </si>
  <si>
    <t>Platy zaměstnanců v pracovním poměru</t>
  </si>
  <si>
    <t>Ostatní osobní výdaje</t>
  </si>
  <si>
    <t>Povinné pojistné na sociál. zabezp. a příspěvek na stát. politiku zaměst.</t>
  </si>
  <si>
    <t>Povinné pojistné na veřejné zdravotní pojištění</t>
  </si>
  <si>
    <t>Knihy, učební pomůcky a tisk</t>
  </si>
  <si>
    <t>Poštovní služby</t>
  </si>
  <si>
    <t>Služby školení a vzdělávání</t>
  </si>
  <si>
    <t>Cestovné (tuzemské i zahraniční)</t>
  </si>
  <si>
    <t>Pohoštění</t>
  </si>
  <si>
    <t>Neinvestiční transfery zřízeným příspěvkovým organizacím</t>
  </si>
  <si>
    <t>Úhrady sankcí jiným rozpočtům</t>
  </si>
  <si>
    <t>Vratky veřej. rozp. ústř. úrov. transf. poskytnutých v min. rozp. obd.</t>
  </si>
  <si>
    <t>6402</t>
  </si>
  <si>
    <t>Finanční vypořádání minulých let</t>
  </si>
  <si>
    <t>Ostatní nákup dlouhodobého nehmotného majetku</t>
  </si>
  <si>
    <t>Pěstitelské celky trvalých porostů</t>
  </si>
  <si>
    <t>Nákup dlouhodobého hmotného majetku jinde nezařazený</t>
  </si>
  <si>
    <t>0004</t>
  </si>
  <si>
    <t>Odbor sociálních věcí</t>
  </si>
  <si>
    <t>3519</t>
  </si>
  <si>
    <t>Ostatní ambulantní péče</t>
  </si>
  <si>
    <t>4179</t>
  </si>
  <si>
    <t>Ostatní dávky sociální pomoci</t>
  </si>
  <si>
    <t>4195</t>
  </si>
  <si>
    <t>Příspěvek na péči</t>
  </si>
  <si>
    <t>4329</t>
  </si>
  <si>
    <t>Ostatní sociální péče a pomoc dětem a mládeži</t>
  </si>
  <si>
    <t>4399</t>
  </si>
  <si>
    <t>Ostatní záležitosti sociálních věcí a politiky zaměstnanosti</t>
  </si>
  <si>
    <t>Neinvestiční přijaté transfery od krajů</t>
  </si>
  <si>
    <t>4339</t>
  </si>
  <si>
    <t>Ostatní sociální péče a pomoc rodině a manželství</t>
  </si>
  <si>
    <t>4342</t>
  </si>
  <si>
    <t>Sociální péče a pomoc přistěhovalcům a vybraným etnikům</t>
  </si>
  <si>
    <t>3632</t>
  </si>
  <si>
    <t>Pohřebnictví</t>
  </si>
  <si>
    <t>Věcné dary</t>
  </si>
  <si>
    <t>4319</t>
  </si>
  <si>
    <t>Ostatní výdaje související se sociálním poradenstvím</t>
  </si>
  <si>
    <t>Výdaje z finančního vypořádání minulých let mezi krajem a obcemi</t>
  </si>
  <si>
    <t>0005</t>
  </si>
  <si>
    <t>Odvody za odnětí půdy ze zemědělského půdního fondu</t>
  </si>
  <si>
    <t>Ostatní odvody z vybraných činností a služeb jinde neuvedené</t>
  </si>
  <si>
    <t>2169</t>
  </si>
  <si>
    <t>Ostatní správa v průmyslu, stavebnictví, obchodu a službách</t>
  </si>
  <si>
    <t>3769</t>
  </si>
  <si>
    <t>Ostatní správa v ochraně životního prostředí</t>
  </si>
  <si>
    <t>2399</t>
  </si>
  <si>
    <t>Ostatní záležitosti vodního hospodářství</t>
  </si>
  <si>
    <t>3739</t>
  </si>
  <si>
    <t>Ostatní ochrana půdy a spodní vody</t>
  </si>
  <si>
    <t>1036</t>
  </si>
  <si>
    <t>Správa v lesním hospodářství</t>
  </si>
  <si>
    <t>1069</t>
  </si>
  <si>
    <t>Ostatní správa v zemědělství</t>
  </si>
  <si>
    <t>Prevence znečisťování vody</t>
  </si>
  <si>
    <t>0006</t>
  </si>
  <si>
    <t>Odbor dopravních a správních činností</t>
  </si>
  <si>
    <t>Příjmy za ZOZ od žadatelů o řidičské oprávnění</t>
  </si>
  <si>
    <t>Ostat. příjmy z finanč. vypořádání předch. let od jiných veřej. rozpočtů</t>
  </si>
  <si>
    <t>Neinvestiční přijaté transfery z všeobecné pokladní správy stát. rozp.</t>
  </si>
  <si>
    <t>6115</t>
  </si>
  <si>
    <t>Volby do zastupitelstev územních samosprávných celků</t>
  </si>
  <si>
    <t>Ostatní platy</t>
  </si>
  <si>
    <t>Ostatní platby za provedenou práci jinde nezařazené</t>
  </si>
  <si>
    <t>6112</t>
  </si>
  <si>
    <t>Zastupitelstva obcí</t>
  </si>
  <si>
    <t>0007</t>
  </si>
  <si>
    <t>Odbor školství</t>
  </si>
  <si>
    <t>Odvody příspěvkových organizací</t>
  </si>
  <si>
    <t>3133</t>
  </si>
  <si>
    <t>Dětské domovy</t>
  </si>
  <si>
    <t>3392</t>
  </si>
  <si>
    <t>Zájmová činnost v kultuře</t>
  </si>
  <si>
    <t>5512</t>
  </si>
  <si>
    <t>Požární ochrana - dobrovolná část</t>
  </si>
  <si>
    <t>3315</t>
  </si>
  <si>
    <t>Činnosti muzeí a galerií</t>
  </si>
  <si>
    <t>Investiční transfery zřízeným příspěvkovým organizacím</t>
  </si>
  <si>
    <t>0008</t>
  </si>
  <si>
    <t>Splátky půjčených prostředků od obyvatelstva</t>
  </si>
  <si>
    <t>Neinvestiční přijaté transfery od obcí</t>
  </si>
  <si>
    <t>Ochranné pomůcky</t>
  </si>
  <si>
    <t>Léky a zdravotnický materiál</t>
  </si>
  <si>
    <t>Prádlo, oděv a obuv</t>
  </si>
  <si>
    <t>Kursové rozdíly ve výdajích</t>
  </si>
  <si>
    <t>Zpracování dat a služby souvis. s informač. a komunikač. technologiemi</t>
  </si>
  <si>
    <t>5273</t>
  </si>
  <si>
    <t>Ostatní správa v oblasti krizového řízení</t>
  </si>
  <si>
    <t>Neinvestiční půjčené prostředky obyvatelstvu</t>
  </si>
  <si>
    <t>0009</t>
  </si>
  <si>
    <t>Interní audit</t>
  </si>
  <si>
    <t>0010</t>
  </si>
  <si>
    <t>0011</t>
  </si>
  <si>
    <t>0012</t>
  </si>
  <si>
    <t>OKT - úsek personální a mzdový</t>
  </si>
  <si>
    <t>4222</t>
  </si>
  <si>
    <t>Veřejně prospěšné práce</t>
  </si>
  <si>
    <t>Společensky účelná pracovní místa</t>
  </si>
  <si>
    <t>Odměny členů zastupitelstev obcí a krajů</t>
  </si>
  <si>
    <t>Odstupné</t>
  </si>
  <si>
    <t>Povinné pojistné na úrazové pojištění</t>
  </si>
  <si>
    <t>Odvody za neplnění povinnosti zaměstnávat zdravotně postižené</t>
  </si>
  <si>
    <t>Náhrady mezd v době nemoci</t>
  </si>
  <si>
    <t>0013</t>
  </si>
  <si>
    <t>3317</t>
  </si>
  <si>
    <t>Výstavní činnosti v kultuře</t>
  </si>
  <si>
    <t>3349</t>
  </si>
  <si>
    <t>Ostatní záležitosti sdělovacích prostředků</t>
  </si>
  <si>
    <t>Přijaté neinvestiční dary</t>
  </si>
  <si>
    <t>Ostatní investiční příjmy jinde nezařazené</t>
  </si>
  <si>
    <t>Odměny za užití duševního vlastnictví</t>
  </si>
  <si>
    <t>1039</t>
  </si>
  <si>
    <t>Ostatní záležitosti lesního hospodářství</t>
  </si>
  <si>
    <t>0015</t>
  </si>
  <si>
    <t>Městská policie Chomutov</t>
  </si>
  <si>
    <t>5311</t>
  </si>
  <si>
    <t>Bezpečnost a veřejný pořádek</t>
  </si>
  <si>
    <t>0016</t>
  </si>
  <si>
    <t>Org. sl. - Jednotka sboru dobrovolných hasičů</t>
  </si>
  <si>
    <t>0017</t>
  </si>
  <si>
    <t>ORIaMM - oddělení rozvoje města</t>
  </si>
  <si>
    <t>Přijaté dary na pořízení dlouhodobého majetku</t>
  </si>
  <si>
    <t>Investiční přijaté transfery od krajů</t>
  </si>
  <si>
    <t>3635</t>
  </si>
  <si>
    <t>Územní plánování</t>
  </si>
  <si>
    <t>3322</t>
  </si>
  <si>
    <t>Zachování a obnova kulturních památek</t>
  </si>
  <si>
    <t>3619</t>
  </si>
  <si>
    <t>Ostatní rozvoj bydlení a bytového hospodářství</t>
  </si>
  <si>
    <t>Umělecká díla a předměty</t>
  </si>
  <si>
    <t>0018</t>
  </si>
  <si>
    <t>Org. sl. - Pracovní skupina</t>
  </si>
  <si>
    <t>4226</t>
  </si>
  <si>
    <t>Ostatní podpora zaměstnanosti</t>
  </si>
  <si>
    <t>0031</t>
  </si>
  <si>
    <t>Příspěvkové organizace města</t>
  </si>
  <si>
    <t>Splátky půjčených prostředků od příspěvkových organizací</t>
  </si>
  <si>
    <t>Jiné investiční transfery zřízeným příspěvkovým organizacím</t>
  </si>
  <si>
    <t>0032</t>
  </si>
  <si>
    <t>Obchodní organizace města</t>
  </si>
  <si>
    <t>VÝDAJE</t>
  </si>
  <si>
    <t>FINANCOVÁNÍ</t>
  </si>
  <si>
    <t>F</t>
  </si>
  <si>
    <t>P</t>
  </si>
  <si>
    <t>V</t>
  </si>
  <si>
    <t>Sekce</t>
  </si>
  <si>
    <t>Plnění UR 2016</t>
  </si>
  <si>
    <t>Meziroční změna 2016-2015</t>
  </si>
  <si>
    <t>-</t>
  </si>
  <si>
    <t>PŘÍJMY</t>
  </si>
  <si>
    <t xml:space="preserve">VÝDAJE  </t>
  </si>
  <si>
    <t>Odbor životní prostřední</t>
  </si>
  <si>
    <t xml:space="preserve">PŘÍJMY  </t>
  </si>
  <si>
    <t>Úsek kancelář tajemníka</t>
  </si>
  <si>
    <t>Informační a komunikační technologie (v roce 2016 OMM)</t>
  </si>
  <si>
    <t>Odbor vnějších vztahů</t>
  </si>
  <si>
    <t>ODBOR EKONOMIKY</t>
  </si>
  <si>
    <t>ODBOR MAJETKU MĚSTA</t>
  </si>
  <si>
    <t>ODBOR ROZVOJE A INVESTIC - odd. rozvoje</t>
  </si>
  <si>
    <t>ODBOR SOCIÁLNÍCH VĚCÍ</t>
  </si>
  <si>
    <t>ODBOR ŽIVOTNÍ PROSTŘEDÍ</t>
  </si>
  <si>
    <t>ODBOR DOPRAVNÍCH A SPRÁVNÍCH ČINNOSTÍ</t>
  </si>
  <si>
    <t>ODBOR ŠKOLSTVÍ</t>
  </si>
  <si>
    <t>ÚSEK KANCELÁŘ TAJEMNÍKA</t>
  </si>
  <si>
    <t>ODBOR INTERNÍ AUDIT</t>
  </si>
  <si>
    <t>INFORMAČNÍ A KOMUNIKAČNÍ TECHNOLOGIE (v roce 2016 součást OMM)</t>
  </si>
  <si>
    <t>ODBOR STAVEBNÍ ÚŘAD</t>
  </si>
  <si>
    <t>ODBOR VNĚJŠÍCH VZTAHŮ</t>
  </si>
  <si>
    <t>MĚSTSKÁ POLICIE CHOMUTOV</t>
  </si>
  <si>
    <t>JEDNOTKA SBORU DOBROVOLNÝCH HASIČŮ</t>
  </si>
  <si>
    <t>PRACOVNÍ SKUPINA</t>
  </si>
  <si>
    <t>PŘÍSPĚVKOVÉ ORGANIZACE MĚSTA</t>
  </si>
  <si>
    <t>OBCHODNÍ SPOLEČNOSTI MĚSTA</t>
  </si>
  <si>
    <t>ORJ.</t>
  </si>
  <si>
    <t>ÚSEK KANCELÁŘ TAJEMNÍKA - ÚTVAR PERSONÁLNÍ A MZDOVÝ</t>
  </si>
  <si>
    <t>Příjmy</t>
  </si>
  <si>
    <t>Výdaje</t>
  </si>
  <si>
    <t>Rozdíl</t>
  </si>
  <si>
    <t>Celkem</t>
  </si>
  <si>
    <t>ODBOR ROZVOJE A INVESTIC - oddělení investic</t>
  </si>
  <si>
    <t>Hospodaření SMCH v roce 2016 podle jednotlivých odborů</t>
  </si>
  <si>
    <t>detailní informace viz hypertextové odkazy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</si>
</sst>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9.75"/>
      <name val="Times New Roman"/>
    </font>
    <font>
      <sz val="9.75"/>
      <name val="Times New Roman"/>
    </font>
    <font>
      <b/>
      <sz val="9.75"/>
      <name val="Times New Roman"/>
      <family val="1"/>
      <charset val="238"/>
    </font>
    <font>
      <b/>
      <sz val="9.75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9.75"/>
      <color theme="10"/>
      <name val="Times New Roman"/>
      <family val="1"/>
      <charset val="238"/>
    </font>
    <font>
      <u/>
      <sz val="9.75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0"/>
      <color rgb="FF0000FF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ED5FF"/>
        <bgColor indexed="64"/>
      </patternFill>
    </fill>
    <fill>
      <patternFill patternType="solid">
        <fgColor rgb="FFF5E7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94">
    <xf numFmtId="0" fontId="0" fillId="0" borderId="0" xfId="0" applyProtection="1"/>
    <xf numFmtId="0" fontId="2" fillId="0" borderId="0" xfId="0" applyFont="1" applyProtection="1"/>
    <xf numFmtId="49" fontId="3" fillId="5" borderId="1" xfId="0" applyNumberFormat="1" applyFont="1" applyFill="1" applyBorder="1" applyAlignment="1" applyProtection="1">
      <alignment horizontal="left" vertical="center" wrapText="1"/>
    </xf>
    <xf numFmtId="4" fontId="3" fillId="5" borderId="1" xfId="0" applyNumberFormat="1" applyFont="1" applyFill="1" applyBorder="1" applyAlignment="1" applyProtection="1">
      <alignment horizontal="left" vertical="center" wrapText="1"/>
    </xf>
    <xf numFmtId="10" fontId="3" fillId="5" borderId="1" xfId="0" applyNumberFormat="1" applyFont="1" applyFill="1" applyBorder="1" applyAlignment="1" applyProtection="1">
      <alignment vertical="center" wrapText="1"/>
    </xf>
    <xf numFmtId="0" fontId="3" fillId="5" borderId="1" xfId="0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vertical="center"/>
    </xf>
    <xf numFmtId="0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10" fontId="4" fillId="0" borderId="1" xfId="0" applyNumberFormat="1" applyFont="1" applyBorder="1" applyAlignment="1" applyProtection="1">
      <alignment horizontal="right"/>
    </xf>
    <xf numFmtId="4" fontId="4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Protection="1"/>
    <xf numFmtId="49" fontId="4" fillId="9" borderId="1" xfId="0" applyNumberFormat="1" applyFont="1" applyFill="1" applyBorder="1" applyAlignment="1" applyProtection="1">
      <alignment vertical="center"/>
    </xf>
    <xf numFmtId="0" fontId="4" fillId="9" borderId="1" xfId="0" applyNumberFormat="1" applyFont="1" applyFill="1" applyBorder="1" applyAlignment="1" applyProtection="1">
      <alignment vertical="center"/>
    </xf>
    <xf numFmtId="49" fontId="3" fillId="9" borderId="1" xfId="0" applyNumberFormat="1" applyFont="1" applyFill="1" applyBorder="1" applyAlignment="1" applyProtection="1">
      <alignment vertical="center"/>
    </xf>
    <xf numFmtId="4" fontId="3" fillId="9" borderId="1" xfId="0" applyNumberFormat="1" applyFont="1" applyFill="1" applyBorder="1" applyAlignment="1" applyProtection="1">
      <alignment vertical="center"/>
    </xf>
    <xf numFmtId="10" fontId="3" fillId="9" borderId="1" xfId="0" applyNumberFormat="1" applyFont="1" applyFill="1" applyBorder="1" applyAlignment="1" applyProtection="1">
      <alignment horizontal="right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10" borderId="1" xfId="0" applyNumberFormat="1" applyFont="1" applyFill="1" applyBorder="1" applyAlignment="1" applyProtection="1">
      <alignment vertical="center"/>
    </xf>
    <xf numFmtId="0" fontId="3" fillId="10" borderId="1" xfId="0" applyNumberFormat="1" applyFont="1" applyFill="1" applyBorder="1" applyAlignment="1" applyProtection="1">
      <alignment vertical="center"/>
    </xf>
    <xf numFmtId="4" fontId="3" fillId="10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4" fillId="8" borderId="1" xfId="0" applyNumberFormat="1" applyFont="1" applyFill="1" applyBorder="1" applyAlignment="1" applyProtection="1">
      <alignment vertical="center"/>
    </xf>
    <xf numFmtId="0" fontId="4" fillId="8" borderId="1" xfId="0" applyNumberFormat="1" applyFont="1" applyFill="1" applyBorder="1" applyAlignment="1" applyProtection="1">
      <alignment vertical="center"/>
    </xf>
    <xf numFmtId="4" fontId="4" fillId="8" borderId="1" xfId="0" applyNumberFormat="1" applyFont="1" applyFill="1" applyBorder="1" applyAlignment="1" applyProtection="1">
      <alignment vertical="center"/>
    </xf>
    <xf numFmtId="10" fontId="4" fillId="8" borderId="1" xfId="0" applyNumberFormat="1" applyFont="1" applyFill="1" applyBorder="1" applyAlignment="1" applyProtection="1">
      <alignment horizontal="right"/>
    </xf>
    <xf numFmtId="4" fontId="4" fillId="8" borderId="1" xfId="0" applyNumberFormat="1" applyFont="1" applyFill="1" applyBorder="1" applyAlignment="1" applyProtection="1">
      <alignment vertical="center" wrapText="1"/>
    </xf>
    <xf numFmtId="4" fontId="4" fillId="8" borderId="1" xfId="0" applyNumberFormat="1" applyFont="1" applyFill="1" applyBorder="1" applyProtection="1"/>
    <xf numFmtId="0" fontId="3" fillId="6" borderId="1" xfId="0" applyFont="1" applyFill="1" applyBorder="1" applyProtection="1"/>
    <xf numFmtId="4" fontId="3" fillId="6" borderId="1" xfId="0" applyNumberFormat="1" applyFont="1" applyFill="1" applyBorder="1" applyProtection="1"/>
    <xf numFmtId="49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1" xfId="0" applyNumberFormat="1" applyFont="1" applyFill="1" applyBorder="1" applyAlignment="1" applyProtection="1">
      <alignment horizontal="left" vertical="center" wrapText="1"/>
    </xf>
    <xf numFmtId="10" fontId="3" fillId="4" borderId="1" xfId="0" applyNumberFormat="1" applyFont="1" applyFill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</xf>
    <xf numFmtId="0" fontId="4" fillId="11" borderId="1" xfId="0" applyFont="1" applyFill="1" applyBorder="1" applyProtection="1"/>
    <xf numFmtId="0" fontId="3" fillId="11" borderId="1" xfId="0" applyFont="1" applyFill="1" applyBorder="1" applyProtection="1"/>
    <xf numFmtId="4" fontId="3" fillId="11" borderId="1" xfId="0" applyNumberFormat="1" applyFont="1" applyFill="1" applyBorder="1" applyProtection="1"/>
    <xf numFmtId="49" fontId="3" fillId="3" borderId="1" xfId="0" applyNumberFormat="1" applyFont="1" applyFill="1" applyBorder="1" applyAlignment="1" applyProtection="1">
      <alignment horizontal="left" vertical="center" wrapText="1"/>
    </xf>
    <xf numFmtId="4" fontId="3" fillId="3" borderId="1" xfId="0" applyNumberFormat="1" applyFont="1" applyFill="1" applyBorder="1" applyAlignment="1" applyProtection="1">
      <alignment horizontal="left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49" fontId="4" fillId="7" borderId="1" xfId="0" applyNumberFormat="1" applyFont="1" applyFill="1" applyBorder="1" applyAlignment="1" applyProtection="1">
      <alignment vertical="center"/>
    </xf>
    <xf numFmtId="0" fontId="4" fillId="7" borderId="1" xfId="0" applyNumberFormat="1" applyFont="1" applyFill="1" applyBorder="1" applyAlignment="1" applyProtection="1">
      <alignment vertical="center"/>
    </xf>
    <xf numFmtId="4" fontId="4" fillId="7" borderId="1" xfId="0" applyNumberFormat="1" applyFont="1" applyFill="1" applyBorder="1" applyAlignment="1" applyProtection="1">
      <alignment vertical="center"/>
    </xf>
    <xf numFmtId="10" fontId="4" fillId="7" borderId="1" xfId="0" applyNumberFormat="1" applyFont="1" applyFill="1" applyBorder="1" applyAlignment="1" applyProtection="1">
      <alignment horizontal="right"/>
    </xf>
    <xf numFmtId="4" fontId="4" fillId="7" borderId="1" xfId="0" applyNumberFormat="1" applyFont="1" applyFill="1" applyBorder="1" applyAlignment="1" applyProtection="1">
      <alignment vertical="center" wrapText="1"/>
    </xf>
    <xf numFmtId="4" fontId="4" fillId="7" borderId="1" xfId="0" applyNumberFormat="1" applyFont="1" applyFill="1" applyBorder="1" applyProtection="1"/>
    <xf numFmtId="49" fontId="3" fillId="11" borderId="1" xfId="0" applyNumberFormat="1" applyFont="1" applyFill="1" applyBorder="1" applyAlignment="1" applyProtection="1">
      <alignment vertical="center"/>
    </xf>
    <xf numFmtId="0" fontId="3" fillId="11" borderId="1" xfId="0" applyNumberFormat="1" applyFont="1" applyFill="1" applyBorder="1" applyAlignment="1" applyProtection="1">
      <alignment vertical="center"/>
    </xf>
    <xf numFmtId="4" fontId="3" fillId="11" borderId="1" xfId="0" applyNumberFormat="1" applyFont="1" applyFill="1" applyBorder="1" applyAlignment="1" applyProtection="1">
      <alignment vertical="center"/>
    </xf>
    <xf numFmtId="10" fontId="3" fillId="11" borderId="1" xfId="1" applyNumberFormat="1" applyFont="1" applyFill="1" applyBorder="1" applyAlignment="1" applyProtection="1">
      <alignment vertical="center"/>
    </xf>
    <xf numFmtId="0" fontId="3" fillId="0" borderId="1" xfId="0" applyFont="1" applyBorder="1" applyProtection="1"/>
    <xf numFmtId="4" fontId="3" fillId="0" borderId="1" xfId="0" applyNumberFormat="1" applyFont="1" applyBorder="1" applyProtection="1"/>
    <xf numFmtId="49" fontId="4" fillId="2" borderId="1" xfId="0" applyNumberFormat="1" applyFont="1" applyFill="1" applyBorder="1" applyAlignment="1" applyProtection="1">
      <alignment horizontal="center" vertical="center" wrapText="1"/>
    </xf>
    <xf numFmtId="10" fontId="4" fillId="0" borderId="1" xfId="1" applyNumberFormat="1" applyFont="1" applyBorder="1" applyProtection="1"/>
    <xf numFmtId="0" fontId="3" fillId="9" borderId="1" xfId="0" applyNumberFormat="1" applyFont="1" applyFill="1" applyBorder="1" applyAlignment="1" applyProtection="1">
      <alignment vertical="center"/>
    </xf>
    <xf numFmtId="10" fontId="3" fillId="9" borderId="1" xfId="1" applyNumberFormat="1" applyFont="1" applyFill="1" applyBorder="1" applyAlignment="1" applyProtection="1">
      <alignment vertical="center"/>
    </xf>
    <xf numFmtId="10" fontId="3" fillId="11" borderId="1" xfId="1" applyNumberFormat="1" applyFont="1" applyFill="1" applyBorder="1" applyProtection="1"/>
    <xf numFmtId="0" fontId="4" fillId="0" borderId="0" xfId="0" applyFont="1" applyProtection="1"/>
    <xf numFmtId="10" fontId="4" fillId="9" borderId="1" xfId="0" applyNumberFormat="1" applyFont="1" applyFill="1" applyBorder="1" applyAlignment="1" applyProtection="1">
      <alignment horizontal="right"/>
    </xf>
    <xf numFmtId="0" fontId="3" fillId="0" borderId="0" xfId="0" applyFont="1" applyProtection="1"/>
    <xf numFmtId="10" fontId="3" fillId="9" borderId="1" xfId="1" applyNumberFormat="1" applyFont="1" applyFill="1" applyBorder="1" applyProtection="1"/>
    <xf numFmtId="0" fontId="3" fillId="2" borderId="2" xfId="0" applyNumberFormat="1" applyFon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/>
    </xf>
    <xf numFmtId="0" fontId="3" fillId="2" borderId="4" xfId="0" applyNumberFormat="1" applyFont="1" applyFill="1" applyBorder="1" applyAlignment="1" applyProtection="1">
      <alignment horizontal="center" vertical="center"/>
    </xf>
    <xf numFmtId="49" fontId="3" fillId="9" borderId="1" xfId="0" applyNumberFormat="1" applyFont="1" applyFill="1" applyBorder="1" applyAlignment="1" applyProtection="1">
      <alignment horizontal="left" vertical="center" wrapText="1"/>
    </xf>
    <xf numFmtId="49" fontId="4" fillId="11" borderId="1" xfId="0" applyNumberFormat="1" applyFont="1" applyFill="1" applyBorder="1" applyAlignment="1" applyProtection="1">
      <alignment vertical="center"/>
    </xf>
    <xf numFmtId="0" fontId="4" fillId="7" borderId="1" xfId="0" applyFont="1" applyFill="1" applyBorder="1" applyProtection="1"/>
    <xf numFmtId="0" fontId="3" fillId="7" borderId="1" xfId="0" applyFont="1" applyFill="1" applyBorder="1" applyProtection="1"/>
    <xf numFmtId="4" fontId="3" fillId="7" borderId="1" xfId="0" applyNumberFormat="1" applyFont="1" applyFill="1" applyBorder="1" applyProtection="1"/>
    <xf numFmtId="10" fontId="3" fillId="7" borderId="1" xfId="1" applyNumberFormat="1" applyFont="1" applyFill="1" applyBorder="1" applyProtection="1"/>
    <xf numFmtId="0" fontId="3" fillId="0" borderId="0" xfId="0" applyFont="1" applyFill="1" applyProtection="1"/>
    <xf numFmtId="49" fontId="3" fillId="11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7" fillId="0" borderId="0" xfId="0" applyFont="1" applyProtection="1"/>
    <xf numFmtId="0" fontId="4" fillId="11" borderId="1" xfId="0" applyNumberFormat="1" applyFont="1" applyFill="1" applyBorder="1" applyAlignment="1" applyProtection="1">
      <alignment vertical="center"/>
    </xf>
    <xf numFmtId="0" fontId="3" fillId="9" borderId="1" xfId="0" applyFont="1" applyFill="1" applyBorder="1" applyProtection="1"/>
    <xf numFmtId="0" fontId="4" fillId="0" borderId="1" xfId="0" applyFont="1" applyBorder="1" applyProtection="1"/>
    <xf numFmtId="0" fontId="4" fillId="2" borderId="1" xfId="0" applyFont="1" applyFill="1" applyBorder="1" applyProtection="1"/>
    <xf numFmtId="0" fontId="5" fillId="2" borderId="1" xfId="0" applyFont="1" applyFill="1" applyBorder="1" applyAlignment="1" applyProtection="1">
      <alignment horizontal="center"/>
    </xf>
    <xf numFmtId="0" fontId="9" fillId="0" borderId="1" xfId="2" applyFont="1" applyBorder="1" applyProtection="1"/>
    <xf numFmtId="0" fontId="7" fillId="8" borderId="1" xfId="0" applyFont="1" applyFill="1" applyBorder="1" applyProtection="1"/>
    <xf numFmtId="4" fontId="7" fillId="8" borderId="1" xfId="0" applyNumberFormat="1" applyFont="1" applyFill="1" applyBorder="1" applyProtection="1"/>
    <xf numFmtId="0" fontId="10" fillId="0" borderId="0" xfId="0" applyFont="1" applyProtection="1"/>
    <xf numFmtId="4" fontId="11" fillId="8" borderId="1" xfId="0" applyNumberFormat="1" applyFont="1" applyFill="1" applyBorder="1" applyProtection="1"/>
    <xf numFmtId="0" fontId="12" fillId="0" borderId="0" xfId="0" applyFont="1" applyProtection="1"/>
    <xf numFmtId="0" fontId="9" fillId="0" borderId="1" xfId="2" applyFont="1" applyBorder="1"/>
  </cellXfs>
  <cellStyles count="3">
    <cellStyle name="Hypertextový odkaz" xfId="2" builtinId="8"/>
    <cellStyle name="Normální" xfId="0" builtinId="0"/>
    <cellStyle name="Procenta" xfId="1" builtinId="5"/>
  </cellStyles>
  <dxfs count="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00FF"/>
      <color rgb="FFF5E7FF"/>
      <color rgb="FFD3D3D3"/>
      <color rgb="FFEED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4"/>
  <sheetViews>
    <sheetView tabSelected="1" workbookViewId="0">
      <selection activeCell="C37" sqref="C37"/>
    </sheetView>
  </sheetViews>
  <sheetFormatPr defaultRowHeight="12.75" x14ac:dyDescent="0.2"/>
  <cols>
    <col min="1" max="1" width="5.33203125" style="65" customWidth="1"/>
    <col min="2" max="2" width="75" style="65" bestFit="1" customWidth="1"/>
    <col min="3" max="4" width="18.1640625" style="65" bestFit="1" customWidth="1"/>
    <col min="5" max="5" width="16.6640625" style="65" bestFit="1" customWidth="1"/>
    <col min="6" max="16384" width="9.33203125" style="65"/>
  </cols>
  <sheetData>
    <row r="1" spans="2:5" ht="15.75" x14ac:dyDescent="0.25">
      <c r="B1" s="81" t="s">
        <v>399</v>
      </c>
    </row>
    <row r="2" spans="2:5" x14ac:dyDescent="0.2">
      <c r="B2" s="92" t="s">
        <v>400</v>
      </c>
    </row>
    <row r="4" spans="2:5" x14ac:dyDescent="0.2">
      <c r="B4" s="85" t="s">
        <v>392</v>
      </c>
      <c r="C4" s="86" t="s">
        <v>394</v>
      </c>
      <c r="D4" s="86" t="s">
        <v>395</v>
      </c>
      <c r="E4" s="86" t="s">
        <v>396</v>
      </c>
    </row>
    <row r="5" spans="2:5" x14ac:dyDescent="0.2">
      <c r="B5" s="87" t="str">
        <f>OE!A1</f>
        <v>ODBOR EKONOMIKY</v>
      </c>
      <c r="C5" s="12">
        <f>OE!J38</f>
        <v>704950719.36000013</v>
      </c>
      <c r="D5" s="12">
        <f>OE!J108</f>
        <v>60445179.079999998</v>
      </c>
      <c r="E5" s="12">
        <f>C5-D5</f>
        <v>644505540.28000009</v>
      </c>
    </row>
    <row r="6" spans="2:5" x14ac:dyDescent="0.2">
      <c r="B6" s="87" t="str">
        <f>OMM!A1</f>
        <v>ODBOR MAJETKU MĚSTA</v>
      </c>
      <c r="C6" s="12">
        <f>OMM!J39</f>
        <v>54993167.299999997</v>
      </c>
      <c r="D6" s="12">
        <f>OMM!J117</f>
        <v>68301770.229999989</v>
      </c>
      <c r="E6" s="12">
        <f t="shared" ref="E6:E24" si="0">C6-D6</f>
        <v>-13308602.929999992</v>
      </c>
    </row>
    <row r="7" spans="2:5" x14ac:dyDescent="0.2">
      <c r="B7" s="87" t="str">
        <f>ORI!A1</f>
        <v>ODBOR ROZVOJE A INVESTIC - odd. rozvoje</v>
      </c>
      <c r="C7" s="12">
        <f>ORI!J18</f>
        <v>21578102.749999996</v>
      </c>
      <c r="D7" s="12">
        <f>ORI!J88</f>
        <v>50506076.309999995</v>
      </c>
      <c r="E7" s="12">
        <f t="shared" si="0"/>
        <v>-28927973.559999999</v>
      </c>
    </row>
    <row r="8" spans="2:5" x14ac:dyDescent="0.2">
      <c r="B8" s="87" t="str">
        <f>OSV!A1</f>
        <v>ODBOR SOCIÁLNÍCH VĚCÍ</v>
      </c>
      <c r="C8" s="12">
        <f>OSV!J14</f>
        <v>5648718.4500000002</v>
      </c>
      <c r="D8" s="12">
        <f>OSV!J54</f>
        <v>3633618.14</v>
      </c>
      <c r="E8" s="12">
        <f t="shared" si="0"/>
        <v>2015100.31</v>
      </c>
    </row>
    <row r="9" spans="2:5" x14ac:dyDescent="0.2">
      <c r="B9" s="87" t="str">
        <f>OŽP!A1</f>
        <v>ODBOR ŽIVOTNÍ PROSTŘEDÍ</v>
      </c>
      <c r="C9" s="12">
        <f>OŽP!J21</f>
        <v>6396562.3700000001</v>
      </c>
      <c r="D9" s="12">
        <f>OŽP!J50</f>
        <v>2888776.1799999997</v>
      </c>
      <c r="E9" s="12">
        <f t="shared" si="0"/>
        <v>3507786.1900000004</v>
      </c>
    </row>
    <row r="10" spans="2:5" x14ac:dyDescent="0.2">
      <c r="B10" s="87" t="str">
        <f>ODaSČ!A1</f>
        <v>ODBOR DOPRAVNÍCH A SPRÁVNÍCH ČINNOSTÍ</v>
      </c>
      <c r="C10" s="12">
        <f>ODaSČ!J14</f>
        <v>19651168.82</v>
      </c>
      <c r="D10" s="12">
        <f>ODaSČ!J41</f>
        <v>1080765.5699999998</v>
      </c>
      <c r="E10" s="12">
        <f t="shared" si="0"/>
        <v>18570403.25</v>
      </c>
    </row>
    <row r="11" spans="2:5" x14ac:dyDescent="0.2">
      <c r="B11" s="87" t="str">
        <f>OŠ!A1</f>
        <v>ODBOR ŠKOLSTVÍ</v>
      </c>
      <c r="C11" s="12">
        <f>OŠ!J18</f>
        <v>5905118</v>
      </c>
      <c r="D11" s="12">
        <f>OŠ!J54</f>
        <v>61785361</v>
      </c>
      <c r="E11" s="12">
        <f t="shared" si="0"/>
        <v>-55880243</v>
      </c>
    </row>
    <row r="12" spans="2:5" x14ac:dyDescent="0.2">
      <c r="B12" s="87" t="str">
        <f>ÚKT!A1</f>
        <v>ÚSEK KANCELÁŘ TAJEMNÍKA</v>
      </c>
      <c r="C12" s="12">
        <f>ÚKT!J17</f>
        <v>3684935.7199999997</v>
      </c>
      <c r="D12" s="12">
        <f>ÚKT!J61</f>
        <v>14088204.449999999</v>
      </c>
      <c r="E12" s="12">
        <f t="shared" si="0"/>
        <v>-10403268.73</v>
      </c>
    </row>
    <row r="13" spans="2:5" x14ac:dyDescent="0.2">
      <c r="B13" s="87" t="str">
        <f>OIA!A1</f>
        <v>ODBOR INTERNÍ AUDIT</v>
      </c>
      <c r="C13" s="12">
        <f>OIA!J6</f>
        <v>214418.62</v>
      </c>
      <c r="D13" s="12">
        <f>OIA!J12</f>
        <v>1317386.3999999999</v>
      </c>
      <c r="E13" s="12">
        <f t="shared" si="0"/>
        <v>-1102967.7799999998</v>
      </c>
    </row>
    <row r="14" spans="2:5" x14ac:dyDescent="0.2">
      <c r="B14" s="87" t="str">
        <f>OIT!A1</f>
        <v>INFORMAČNÍ A KOMUNIKAČNÍ TECHNOLOGIE (v roce 2016 součást OMM)</v>
      </c>
      <c r="C14" s="12">
        <f>OIT!J7</f>
        <v>81430</v>
      </c>
      <c r="D14" s="12">
        <f>OIT!J19</f>
        <v>18420160.779999997</v>
      </c>
      <c r="E14" s="12">
        <f t="shared" si="0"/>
        <v>-18338730.779999997</v>
      </c>
    </row>
    <row r="15" spans="2:5" x14ac:dyDescent="0.2">
      <c r="B15" s="87" t="str">
        <f>OSÚ!A1</f>
        <v>ODBOR STAVEBNÍ ÚŘAD</v>
      </c>
      <c r="C15" s="12">
        <f>OSÚ!J8</f>
        <v>2539606</v>
      </c>
      <c r="D15" s="12">
        <f>OSÚ!J12</f>
        <v>38627.520000000004</v>
      </c>
      <c r="E15" s="12">
        <f t="shared" si="0"/>
        <v>2500978.48</v>
      </c>
    </row>
    <row r="16" spans="2:5" x14ac:dyDescent="0.2">
      <c r="B16" s="87" t="str">
        <f>PaM!A1</f>
        <v>ÚSEK KANCELÁŘ TAJEMNÍKA - ÚTVAR PERSONÁLNÍ A MZDOVÝ</v>
      </c>
      <c r="C16" s="12">
        <f>PaM!J7</f>
        <v>20033265</v>
      </c>
      <c r="D16" s="12">
        <f>PaM!J37</f>
        <v>127834607.75</v>
      </c>
      <c r="E16" s="12">
        <f t="shared" si="0"/>
        <v>-107801342.75</v>
      </c>
    </row>
    <row r="17" spans="2:5" x14ac:dyDescent="0.2">
      <c r="B17" s="87" t="str">
        <f>OVV!A1</f>
        <v>ODBOR VNĚJŠÍCH VZTAHŮ</v>
      </c>
      <c r="C17" s="12">
        <f>OVV!J16</f>
        <v>2307530.7999999998</v>
      </c>
      <c r="D17" s="12">
        <f>OVV!J42</f>
        <v>11505166.230000002</v>
      </c>
      <c r="E17" s="12">
        <f t="shared" si="0"/>
        <v>-9197635.4300000034</v>
      </c>
    </row>
    <row r="18" spans="2:5" x14ac:dyDescent="0.2">
      <c r="B18" s="87" t="str">
        <f>MěPo!A1</f>
        <v>MĚSTSKÁ POLICIE CHOMUTOV</v>
      </c>
      <c r="C18" s="12">
        <f>MěPo!J10</f>
        <v>11377035.75</v>
      </c>
      <c r="D18" s="12">
        <f>MěPo!J42</f>
        <v>40601624.230000004</v>
      </c>
      <c r="E18" s="12">
        <f t="shared" si="0"/>
        <v>-29224588.480000004</v>
      </c>
    </row>
    <row r="19" spans="2:5" x14ac:dyDescent="0.2">
      <c r="B19" s="87" t="str">
        <f>JSDH!A1</f>
        <v>JEDNOTKA SBORU DOBROVOLNÝCH HASIČŮ</v>
      </c>
      <c r="C19" s="12">
        <f>JSDH!J8</f>
        <v>29466</v>
      </c>
      <c r="D19" s="12">
        <f>JSDH!J24</f>
        <v>734848.78999999992</v>
      </c>
      <c r="E19" s="12">
        <f t="shared" si="0"/>
        <v>-705382.78999999992</v>
      </c>
    </row>
    <row r="20" spans="2:5" x14ac:dyDescent="0.2">
      <c r="B20" s="93" t="str">
        <f>'ORI - INV'!A1</f>
        <v>ODBOR ROZVOJE A INVESTIC - oddělení investic</v>
      </c>
      <c r="C20" s="12">
        <f>'ORI - INV'!J12</f>
        <v>896122.98</v>
      </c>
      <c r="D20" s="12">
        <f>'ORI - INV'!J58</f>
        <v>64538989.400000006</v>
      </c>
      <c r="E20" s="12">
        <f t="shared" si="0"/>
        <v>-63642866.420000009</v>
      </c>
    </row>
    <row r="21" spans="2:5" x14ac:dyDescent="0.2">
      <c r="B21" s="87" t="str">
        <f>PS!A1</f>
        <v>PRACOVNÍ SKUPINA</v>
      </c>
      <c r="C21" s="84">
        <f>0</f>
        <v>0</v>
      </c>
      <c r="D21" s="12">
        <f>PS!J20</f>
        <v>6311980.1400000015</v>
      </c>
      <c r="E21" s="12">
        <f t="shared" si="0"/>
        <v>-6311980.1400000015</v>
      </c>
    </row>
    <row r="22" spans="2:5" x14ac:dyDescent="0.2">
      <c r="B22" s="87" t="str">
        <f>PO!A1</f>
        <v>PŘÍSPĚVKOVÉ ORGANIZACE MĚSTA</v>
      </c>
      <c r="C22" s="12">
        <f>PO!J19</f>
        <v>27708097.5</v>
      </c>
      <c r="D22" s="12">
        <f>PO!J33</f>
        <v>202014847.86000001</v>
      </c>
      <c r="E22" s="12">
        <f t="shared" si="0"/>
        <v>-174306750.36000001</v>
      </c>
    </row>
    <row r="23" spans="2:5" x14ac:dyDescent="0.2">
      <c r="B23" s="87" t="str">
        <f>OS!A1</f>
        <v>OBCHODNÍ SPOLEČNOSTI MĚSTA</v>
      </c>
      <c r="C23" s="12">
        <f>OS!J11</f>
        <v>14633866.369999999</v>
      </c>
      <c r="D23" s="12">
        <f>OS!J18</f>
        <v>98284476.299999997</v>
      </c>
      <c r="E23" s="12">
        <f t="shared" si="0"/>
        <v>-83650609.929999992</v>
      </c>
    </row>
    <row r="24" spans="2:5" s="90" customFormat="1" ht="15.75" x14ac:dyDescent="0.25">
      <c r="B24" s="88" t="s">
        <v>397</v>
      </c>
      <c r="C24" s="89">
        <f>SUM(C5:C23)</f>
        <v>902629331.7900002</v>
      </c>
      <c r="D24" s="89">
        <f>SUM(D5:D23)</f>
        <v>834332466.3599999</v>
      </c>
      <c r="E24" s="91">
        <f t="shared" si="0"/>
        <v>68296865.430000305</v>
      </c>
    </row>
  </sheetData>
  <hyperlinks>
    <hyperlink ref="B5" location="OE!A1" display="OE!A1"/>
    <hyperlink ref="B6" location="OMM!A1" display="OMM!A1"/>
    <hyperlink ref="B7" location="OMM!A1" display="OMM!A1"/>
    <hyperlink ref="B8" location="OSV!A1" display="OSV!A1"/>
    <hyperlink ref="B9" location="OŽP!A1" display="OŽP!A1"/>
    <hyperlink ref="B10" location="ODaSČ!A1" display="ODaSČ!A1"/>
    <hyperlink ref="B11" location="OŠ!A1" display="OŠ!A1"/>
    <hyperlink ref="B12" location="ÚKT!A1" display="ÚKT!A1"/>
    <hyperlink ref="B13" location="OIA!A1" display="OIA!A1"/>
    <hyperlink ref="B14" location="OIT!A1" display="OIT!A1"/>
    <hyperlink ref="B15" location="OSÚ!A1" display="OSÚ!A1"/>
    <hyperlink ref="B16" location="PaM!A1" display="PaM!A1"/>
    <hyperlink ref="B17" location="OVV!A1" display="OVV!A1"/>
    <hyperlink ref="B18" location="MěPo!A1" display="MěPo!A1"/>
    <hyperlink ref="B19" location="JSDH!A1" display="JSDH!A1"/>
    <hyperlink ref="B21" location="PS!A1" display="PS!A1"/>
    <hyperlink ref="B22" location="PO!A1" display="PO!A1"/>
    <hyperlink ref="B23" location="OS!A1" display="OS!A1"/>
    <hyperlink ref="B20" location="'ORI - INV'!A1" display="'ORI - INV'!A1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/>
  </sheetViews>
  <sheetFormatPr defaultRowHeight="12.75" x14ac:dyDescent="0.2"/>
  <cols>
    <col min="1" max="1" width="5.83203125" style="65" bestFit="1" customWidth="1"/>
    <col min="2" max="2" width="12.5" style="65" bestFit="1" customWidth="1"/>
    <col min="3" max="3" width="6.33203125" style="65" bestFit="1" customWidth="1"/>
    <col min="4" max="4" width="5.83203125" style="65" bestFit="1" customWidth="1"/>
    <col min="5" max="5" width="39.83203125" style="65" bestFit="1" customWidth="1"/>
    <col min="6" max="6" width="5.83203125" style="65" bestFit="1" customWidth="1"/>
    <col min="7" max="7" width="21.1640625" style="65" bestFit="1" customWidth="1"/>
    <col min="8" max="10" width="13.33203125" style="65" bestFit="1" customWidth="1"/>
    <col min="11" max="11" width="15.1640625" style="65" bestFit="1" customWidth="1"/>
    <col min="12" max="12" width="13.33203125" style="65" bestFit="1" customWidth="1"/>
    <col min="13" max="13" width="14" style="65" bestFit="1" customWidth="1"/>
    <col min="14" max="16384" width="9.33203125" style="65"/>
  </cols>
  <sheetData>
    <row r="1" spans="1:13" ht="15.75" x14ac:dyDescent="0.25">
      <c r="A1" s="81" t="s">
        <v>383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6" t="s">
        <v>368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">
      <c r="A5" s="7" t="s">
        <v>308</v>
      </c>
      <c r="B5" s="7" t="s">
        <v>309</v>
      </c>
      <c r="C5" s="7" t="s">
        <v>362</v>
      </c>
      <c r="D5" s="8">
        <v>2324</v>
      </c>
      <c r="E5" s="7" t="s">
        <v>48</v>
      </c>
      <c r="F5" s="7" t="s">
        <v>49</v>
      </c>
      <c r="G5" s="7" t="s">
        <v>50</v>
      </c>
      <c r="H5" s="9"/>
      <c r="I5" s="9"/>
      <c r="J5" s="9">
        <v>214418.62</v>
      </c>
      <c r="K5" s="10" t="s">
        <v>367</v>
      </c>
      <c r="L5" s="11">
        <v>773808.46</v>
      </c>
      <c r="M5" s="12">
        <v>-559389.84</v>
      </c>
    </row>
    <row r="6" spans="1:13" s="67" customFormat="1" x14ac:dyDescent="0.2">
      <c r="A6" s="15"/>
      <c r="B6" s="15"/>
      <c r="C6" s="15"/>
      <c r="D6" s="62"/>
      <c r="E6" s="15" t="s">
        <v>368</v>
      </c>
      <c r="F6" s="15"/>
      <c r="G6" s="15"/>
      <c r="H6" s="16">
        <f>SUM(H5)</f>
        <v>0</v>
      </c>
      <c r="I6" s="16">
        <f>SUM(I5)</f>
        <v>0</v>
      </c>
      <c r="J6" s="16">
        <f t="shared" ref="J6:M6" si="0">SUM(J5)</f>
        <v>214418.62</v>
      </c>
      <c r="K6" s="66" t="s">
        <v>367</v>
      </c>
      <c r="L6" s="16">
        <f t="shared" si="0"/>
        <v>773808.46</v>
      </c>
      <c r="M6" s="16">
        <f t="shared" si="0"/>
        <v>-559389.84</v>
      </c>
    </row>
    <row r="7" spans="1:13" x14ac:dyDescent="0.2">
      <c r="A7" s="38" t="s">
        <v>359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40"/>
    </row>
    <row r="8" spans="1:13" x14ac:dyDescent="0.2">
      <c r="A8" s="7" t="s">
        <v>308</v>
      </c>
      <c r="B8" s="7" t="s">
        <v>309</v>
      </c>
      <c r="C8" s="7" t="s">
        <v>363</v>
      </c>
      <c r="D8" s="8">
        <v>5166</v>
      </c>
      <c r="E8" s="7" t="s">
        <v>62</v>
      </c>
      <c r="F8" s="7" t="s">
        <v>30</v>
      </c>
      <c r="G8" s="7" t="s">
        <v>31</v>
      </c>
      <c r="H8" s="9">
        <v>1000000</v>
      </c>
      <c r="I8" s="9">
        <v>1000000</v>
      </c>
      <c r="J8" s="9">
        <v>295910</v>
      </c>
      <c r="K8" s="10">
        <v>0.29591000000000001</v>
      </c>
      <c r="L8" s="11">
        <v>379810</v>
      </c>
      <c r="M8" s="12">
        <v>-83900</v>
      </c>
    </row>
    <row r="9" spans="1:13" x14ac:dyDescent="0.2">
      <c r="A9" s="7" t="s">
        <v>308</v>
      </c>
      <c r="B9" s="7" t="s">
        <v>309</v>
      </c>
      <c r="C9" s="7" t="s">
        <v>363</v>
      </c>
      <c r="D9" s="8">
        <v>5169</v>
      </c>
      <c r="E9" s="7" t="s">
        <v>63</v>
      </c>
      <c r="F9" s="7" t="s">
        <v>30</v>
      </c>
      <c r="G9" s="7" t="s">
        <v>31</v>
      </c>
      <c r="H9" s="9">
        <v>80000</v>
      </c>
      <c r="I9" s="9">
        <v>80000</v>
      </c>
      <c r="J9" s="9">
        <v>60500</v>
      </c>
      <c r="K9" s="10">
        <v>0.75624999999999998</v>
      </c>
      <c r="L9" s="11">
        <v>10890</v>
      </c>
      <c r="M9" s="12">
        <v>49610</v>
      </c>
    </row>
    <row r="10" spans="1:13" x14ac:dyDescent="0.2">
      <c r="A10" s="7" t="s">
        <v>308</v>
      </c>
      <c r="B10" s="7" t="s">
        <v>309</v>
      </c>
      <c r="C10" s="7" t="s">
        <v>363</v>
      </c>
      <c r="D10" s="8">
        <v>5192</v>
      </c>
      <c r="E10" s="7" t="s">
        <v>67</v>
      </c>
      <c r="F10" s="7" t="s">
        <v>30</v>
      </c>
      <c r="G10" s="7" t="s">
        <v>31</v>
      </c>
      <c r="H10" s="9">
        <v>550000</v>
      </c>
      <c r="I10" s="9">
        <v>1281000</v>
      </c>
      <c r="J10" s="9">
        <v>960976.4</v>
      </c>
      <c r="K10" s="10">
        <v>0.75017673692427789</v>
      </c>
      <c r="L10" s="11">
        <v>2826318.87</v>
      </c>
      <c r="M10" s="12">
        <v>-1865342.4700000002</v>
      </c>
    </row>
    <row r="11" spans="1:13" x14ac:dyDescent="0.2">
      <c r="A11" s="7" t="s">
        <v>308</v>
      </c>
      <c r="B11" s="7" t="s">
        <v>309</v>
      </c>
      <c r="C11" s="7" t="s">
        <v>363</v>
      </c>
      <c r="D11" s="8">
        <v>5361</v>
      </c>
      <c r="E11" s="7" t="s">
        <v>200</v>
      </c>
      <c r="F11" s="7" t="s">
        <v>30</v>
      </c>
      <c r="G11" s="7" t="s">
        <v>31</v>
      </c>
      <c r="H11" s="9">
        <v>20000</v>
      </c>
      <c r="I11" s="9">
        <v>20000</v>
      </c>
      <c r="J11" s="9"/>
      <c r="K11" s="10">
        <v>0</v>
      </c>
      <c r="L11" s="11"/>
      <c r="M11" s="12">
        <v>0</v>
      </c>
    </row>
    <row r="12" spans="1:13" s="67" customFormat="1" x14ac:dyDescent="0.2">
      <c r="A12" s="42"/>
      <c r="B12" s="42"/>
      <c r="C12" s="42"/>
      <c r="D12" s="42"/>
      <c r="E12" s="42" t="s">
        <v>359</v>
      </c>
      <c r="F12" s="42"/>
      <c r="G12" s="42"/>
      <c r="H12" s="43">
        <f>SUM(H8:H11)</f>
        <v>1650000</v>
      </c>
      <c r="I12" s="43">
        <f t="shared" ref="I12:M12" si="1">SUM(I8:I11)</f>
        <v>2381000</v>
      </c>
      <c r="J12" s="43">
        <f t="shared" si="1"/>
        <v>1317386.3999999999</v>
      </c>
      <c r="K12" s="64">
        <f>J12/I12</f>
        <v>0.55329122217555649</v>
      </c>
      <c r="L12" s="43">
        <f t="shared" si="1"/>
        <v>3217018.87</v>
      </c>
      <c r="M12" s="43">
        <f t="shared" si="1"/>
        <v>-1899632.4700000002</v>
      </c>
    </row>
  </sheetData>
  <mergeCells count="2">
    <mergeCell ref="A4:M4"/>
    <mergeCell ref="A7:M7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M7" sqref="A7:M7"/>
    </sheetView>
  </sheetViews>
  <sheetFormatPr defaultRowHeight="12.75" x14ac:dyDescent="0.2"/>
  <cols>
    <col min="1" max="1" width="5.83203125" bestFit="1" customWidth="1"/>
    <col min="2" max="2" width="54.33203125" bestFit="1" customWidth="1"/>
    <col min="3" max="3" width="6.83203125" bestFit="1" customWidth="1"/>
    <col min="4" max="4" width="5.83203125" bestFit="1" customWidth="1"/>
    <col min="5" max="5" width="66.83203125" bestFit="1" customWidth="1"/>
    <col min="6" max="6" width="5.1640625" bestFit="1" customWidth="1"/>
    <col min="7" max="7" width="21" bestFit="1" customWidth="1"/>
    <col min="8" max="8" width="9.33203125" bestFit="1" customWidth="1"/>
    <col min="9" max="10" width="14.6640625" bestFit="1" customWidth="1"/>
    <col min="11" max="11" width="9.33203125" bestFit="1" customWidth="1"/>
    <col min="12" max="12" width="8.83203125" bestFit="1" customWidth="1"/>
    <col min="13" max="13" width="14.6640625" bestFit="1" customWidth="1"/>
  </cols>
  <sheetData>
    <row r="1" spans="1:13" ht="15" x14ac:dyDescent="0.25">
      <c r="A1" s="80" t="s">
        <v>384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38" t="s">
        <v>368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 x14ac:dyDescent="0.2">
      <c r="A5" s="7" t="s">
        <v>310</v>
      </c>
      <c r="B5" s="7" t="s">
        <v>373</v>
      </c>
      <c r="C5" s="7" t="s">
        <v>362</v>
      </c>
      <c r="D5" s="8">
        <v>2324</v>
      </c>
      <c r="E5" s="7" t="s">
        <v>48</v>
      </c>
      <c r="F5" s="7" t="s">
        <v>30</v>
      </c>
      <c r="G5" s="7" t="s">
        <v>31</v>
      </c>
      <c r="H5" s="9"/>
      <c r="I5" s="9"/>
      <c r="J5" s="9">
        <v>23430</v>
      </c>
      <c r="K5" s="10" t="s">
        <v>367</v>
      </c>
      <c r="L5" s="11"/>
      <c r="M5" s="12">
        <v>23430</v>
      </c>
    </row>
    <row r="6" spans="1:13" x14ac:dyDescent="0.2">
      <c r="A6" s="7" t="s">
        <v>310</v>
      </c>
      <c r="B6" s="7" t="s">
        <v>373</v>
      </c>
      <c r="C6" s="7" t="s">
        <v>362</v>
      </c>
      <c r="D6" s="8">
        <v>4116</v>
      </c>
      <c r="E6" s="7" t="s">
        <v>157</v>
      </c>
      <c r="F6" s="7"/>
      <c r="G6" s="7"/>
      <c r="H6" s="9">
        <v>0</v>
      </c>
      <c r="I6" s="9">
        <v>58000</v>
      </c>
      <c r="J6" s="9">
        <v>58000</v>
      </c>
      <c r="K6" s="10">
        <v>1</v>
      </c>
      <c r="L6" s="11"/>
      <c r="M6" s="12">
        <v>58000</v>
      </c>
    </row>
    <row r="7" spans="1:13" x14ac:dyDescent="0.2">
      <c r="A7" s="15"/>
      <c r="B7" s="15"/>
      <c r="C7" s="15"/>
      <c r="D7" s="62"/>
      <c r="E7" s="15" t="s">
        <v>368</v>
      </c>
      <c r="F7" s="15"/>
      <c r="G7" s="15"/>
      <c r="H7" s="16">
        <f>SUM(H5:H6)</f>
        <v>0</v>
      </c>
      <c r="I7" s="16">
        <f t="shared" ref="I7:M7" si="0">SUM(I5:I6)</f>
        <v>58000</v>
      </c>
      <c r="J7" s="16">
        <f t="shared" si="0"/>
        <v>81430</v>
      </c>
      <c r="K7" s="63">
        <f>J7/I7</f>
        <v>1.4039655172413794</v>
      </c>
      <c r="L7" s="16">
        <f t="shared" si="0"/>
        <v>0</v>
      </c>
      <c r="M7" s="16">
        <f t="shared" si="0"/>
        <v>81430</v>
      </c>
    </row>
    <row r="8" spans="1:13" x14ac:dyDescent="0.2">
      <c r="A8" s="38" t="s">
        <v>359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40"/>
    </row>
    <row r="9" spans="1:13" x14ac:dyDescent="0.2">
      <c r="A9" s="7" t="s">
        <v>310</v>
      </c>
      <c r="B9" s="7" t="s">
        <v>373</v>
      </c>
      <c r="C9" s="7" t="s">
        <v>363</v>
      </c>
      <c r="D9" s="8">
        <v>5137</v>
      </c>
      <c r="E9" s="7" t="s">
        <v>158</v>
      </c>
      <c r="F9" s="7" t="s">
        <v>30</v>
      </c>
      <c r="G9" s="7" t="s">
        <v>31</v>
      </c>
      <c r="H9" s="9">
        <v>0</v>
      </c>
      <c r="I9" s="9">
        <v>1436000</v>
      </c>
      <c r="J9" s="9">
        <v>974060.28</v>
      </c>
      <c r="K9" s="10">
        <v>0.67831495821727017</v>
      </c>
      <c r="L9" s="11"/>
      <c r="M9" s="12">
        <v>974060.28</v>
      </c>
    </row>
    <row r="10" spans="1:13" x14ac:dyDescent="0.2">
      <c r="A10" s="7" t="s">
        <v>310</v>
      </c>
      <c r="B10" s="7" t="s">
        <v>373</v>
      </c>
      <c r="C10" s="7" t="s">
        <v>363</v>
      </c>
      <c r="D10" s="8">
        <v>5139</v>
      </c>
      <c r="E10" s="7" t="s">
        <v>161</v>
      </c>
      <c r="F10" s="7" t="s">
        <v>30</v>
      </c>
      <c r="G10" s="7" t="s">
        <v>31</v>
      </c>
      <c r="H10" s="9">
        <v>0</v>
      </c>
      <c r="I10" s="9">
        <v>443000</v>
      </c>
      <c r="J10" s="9">
        <v>290455.59999999998</v>
      </c>
      <c r="K10" s="10">
        <v>0.65565598194130925</v>
      </c>
      <c r="L10" s="11"/>
      <c r="M10" s="12">
        <v>290455.59999999998</v>
      </c>
    </row>
    <row r="11" spans="1:13" x14ac:dyDescent="0.2">
      <c r="A11" s="7" t="s">
        <v>310</v>
      </c>
      <c r="B11" s="7" t="s">
        <v>373</v>
      </c>
      <c r="C11" s="7" t="s">
        <v>363</v>
      </c>
      <c r="D11" s="8">
        <v>5162</v>
      </c>
      <c r="E11" s="7" t="s">
        <v>171</v>
      </c>
      <c r="F11" s="7" t="s">
        <v>30</v>
      </c>
      <c r="G11" s="7" t="s">
        <v>31</v>
      </c>
      <c r="H11" s="9">
        <v>0</v>
      </c>
      <c r="I11" s="9">
        <v>95000</v>
      </c>
      <c r="J11" s="9">
        <v>91839</v>
      </c>
      <c r="K11" s="10">
        <v>0.96672631578947366</v>
      </c>
      <c r="L11" s="11"/>
      <c r="M11" s="12">
        <v>91839</v>
      </c>
    </row>
    <row r="12" spans="1:13" x14ac:dyDescent="0.2">
      <c r="A12" s="7" t="s">
        <v>310</v>
      </c>
      <c r="B12" s="7" t="s">
        <v>373</v>
      </c>
      <c r="C12" s="7" t="s">
        <v>363</v>
      </c>
      <c r="D12" s="8">
        <v>5164</v>
      </c>
      <c r="E12" s="7" t="s">
        <v>172</v>
      </c>
      <c r="F12" s="7" t="s">
        <v>30</v>
      </c>
      <c r="G12" s="7" t="s">
        <v>31</v>
      </c>
      <c r="H12" s="9">
        <v>0</v>
      </c>
      <c r="I12" s="9">
        <v>18000</v>
      </c>
      <c r="J12" s="9">
        <v>18000</v>
      </c>
      <c r="K12" s="10">
        <v>1</v>
      </c>
      <c r="L12" s="11"/>
      <c r="M12" s="12">
        <v>18000</v>
      </c>
    </row>
    <row r="13" spans="1:13" x14ac:dyDescent="0.2">
      <c r="A13" s="7" t="s">
        <v>310</v>
      </c>
      <c r="B13" s="7" t="s">
        <v>373</v>
      </c>
      <c r="C13" s="7" t="s">
        <v>363</v>
      </c>
      <c r="D13" s="8">
        <v>5168</v>
      </c>
      <c r="E13" s="7" t="s">
        <v>304</v>
      </c>
      <c r="F13" s="7" t="s">
        <v>30</v>
      </c>
      <c r="G13" s="7" t="s">
        <v>31</v>
      </c>
      <c r="H13" s="9">
        <v>0</v>
      </c>
      <c r="I13" s="9">
        <v>302000</v>
      </c>
      <c r="J13" s="9">
        <v>139522</v>
      </c>
      <c r="K13" s="10">
        <v>0.46199337748344371</v>
      </c>
      <c r="L13" s="11"/>
      <c r="M13" s="12">
        <v>139522</v>
      </c>
    </row>
    <row r="14" spans="1:13" x14ac:dyDescent="0.2">
      <c r="A14" s="7" t="s">
        <v>310</v>
      </c>
      <c r="B14" s="7" t="s">
        <v>373</v>
      </c>
      <c r="C14" s="7" t="s">
        <v>363</v>
      </c>
      <c r="D14" s="8">
        <v>5169</v>
      </c>
      <c r="E14" s="7" t="s">
        <v>63</v>
      </c>
      <c r="F14" s="7" t="s">
        <v>30</v>
      </c>
      <c r="G14" s="7" t="s">
        <v>31</v>
      </c>
      <c r="H14" s="9">
        <v>0</v>
      </c>
      <c r="I14" s="9">
        <v>15510000</v>
      </c>
      <c r="J14" s="9">
        <v>14441124.960000001</v>
      </c>
      <c r="K14" s="10">
        <v>0.93108478143133466</v>
      </c>
      <c r="L14" s="11"/>
      <c r="M14" s="12">
        <v>14441124.960000001</v>
      </c>
    </row>
    <row r="15" spans="1:13" x14ac:dyDescent="0.2">
      <c r="A15" s="7" t="s">
        <v>310</v>
      </c>
      <c r="B15" s="7" t="s">
        <v>373</v>
      </c>
      <c r="C15" s="7" t="s">
        <v>363</v>
      </c>
      <c r="D15" s="8">
        <v>5171</v>
      </c>
      <c r="E15" s="7" t="s">
        <v>187</v>
      </c>
      <c r="F15" s="7" t="s">
        <v>30</v>
      </c>
      <c r="G15" s="7" t="s">
        <v>31</v>
      </c>
      <c r="H15" s="9">
        <v>0</v>
      </c>
      <c r="I15" s="9">
        <v>570000</v>
      </c>
      <c r="J15" s="9">
        <v>61088.6</v>
      </c>
      <c r="K15" s="10">
        <v>0.10717298245614035</v>
      </c>
      <c r="L15" s="11"/>
      <c r="M15" s="12">
        <v>61088.6</v>
      </c>
    </row>
    <row r="16" spans="1:13" x14ac:dyDescent="0.2">
      <c r="A16" s="7" t="s">
        <v>310</v>
      </c>
      <c r="B16" s="7" t="s">
        <v>373</v>
      </c>
      <c r="C16" s="7" t="s">
        <v>363</v>
      </c>
      <c r="D16" s="8">
        <v>5172</v>
      </c>
      <c r="E16" s="7" t="s">
        <v>203</v>
      </c>
      <c r="F16" s="7" t="s">
        <v>30</v>
      </c>
      <c r="G16" s="7" t="s">
        <v>31</v>
      </c>
      <c r="H16" s="9">
        <v>0</v>
      </c>
      <c r="I16" s="9">
        <v>836000</v>
      </c>
      <c r="J16" s="9">
        <v>668450.43999999994</v>
      </c>
      <c r="K16" s="10">
        <v>0.79958186602870807</v>
      </c>
      <c r="L16" s="11"/>
      <c r="M16" s="12">
        <v>668450.43999999994</v>
      </c>
    </row>
    <row r="17" spans="1:13" x14ac:dyDescent="0.2">
      <c r="A17" s="7" t="s">
        <v>310</v>
      </c>
      <c r="B17" s="7" t="s">
        <v>373</v>
      </c>
      <c r="C17" s="7" t="s">
        <v>363</v>
      </c>
      <c r="D17" s="8">
        <v>6111</v>
      </c>
      <c r="E17" s="7" t="s">
        <v>203</v>
      </c>
      <c r="F17" s="7" t="s">
        <v>30</v>
      </c>
      <c r="G17" s="7" t="s">
        <v>31</v>
      </c>
      <c r="H17" s="9">
        <v>0</v>
      </c>
      <c r="I17" s="9">
        <v>1037000</v>
      </c>
      <c r="J17" s="9">
        <v>825099.5</v>
      </c>
      <c r="K17" s="10">
        <v>0.79566007714561238</v>
      </c>
      <c r="L17" s="11"/>
      <c r="M17" s="12">
        <v>825099.5</v>
      </c>
    </row>
    <row r="18" spans="1:13" x14ac:dyDescent="0.2">
      <c r="A18" s="7" t="s">
        <v>310</v>
      </c>
      <c r="B18" s="7" t="s">
        <v>373</v>
      </c>
      <c r="C18" s="7" t="s">
        <v>363</v>
      </c>
      <c r="D18" s="8">
        <v>6125</v>
      </c>
      <c r="E18" s="7" t="s">
        <v>207</v>
      </c>
      <c r="F18" s="7" t="s">
        <v>30</v>
      </c>
      <c r="G18" s="7" t="s">
        <v>31</v>
      </c>
      <c r="H18" s="9">
        <v>0</v>
      </c>
      <c r="I18" s="9">
        <v>1580000</v>
      </c>
      <c r="J18" s="9">
        <v>910520.4</v>
      </c>
      <c r="K18" s="10">
        <v>0.5762787341772152</v>
      </c>
      <c r="L18" s="11"/>
      <c r="M18" s="12">
        <v>910520.4</v>
      </c>
    </row>
    <row r="19" spans="1:13" x14ac:dyDescent="0.2">
      <c r="A19" s="42"/>
      <c r="B19" s="42"/>
      <c r="C19" s="42"/>
      <c r="D19" s="42"/>
      <c r="E19" s="42" t="s">
        <v>359</v>
      </c>
      <c r="F19" s="42"/>
      <c r="G19" s="42"/>
      <c r="H19" s="43">
        <f>SUM(H9:H18)</f>
        <v>0</v>
      </c>
      <c r="I19" s="43">
        <f t="shared" ref="I19:M19" si="1">SUM(I9:I18)</f>
        <v>21827000</v>
      </c>
      <c r="J19" s="43">
        <f t="shared" si="1"/>
        <v>18420160.779999997</v>
      </c>
      <c r="K19" s="57">
        <f>J19/I19</f>
        <v>0.84391628625097348</v>
      </c>
      <c r="L19" s="43">
        <f t="shared" si="1"/>
        <v>0</v>
      </c>
      <c r="M19" s="43">
        <f t="shared" si="1"/>
        <v>18420160.779999997</v>
      </c>
    </row>
  </sheetData>
  <mergeCells count="2">
    <mergeCell ref="A4:M4"/>
    <mergeCell ref="A8:M8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/>
  </sheetViews>
  <sheetFormatPr defaultRowHeight="12.75" x14ac:dyDescent="0.2"/>
  <cols>
    <col min="1" max="1" width="5.83203125" style="65" bestFit="1" customWidth="1"/>
    <col min="2" max="2" width="6" style="65" bestFit="1" customWidth="1"/>
    <col min="3" max="3" width="6.33203125" style="65" bestFit="1" customWidth="1"/>
    <col min="4" max="4" width="5.83203125" style="65" bestFit="1" customWidth="1"/>
    <col min="5" max="5" width="39.6640625" style="65" bestFit="1" customWidth="1"/>
    <col min="6" max="6" width="5.83203125" style="65" bestFit="1" customWidth="1"/>
    <col min="7" max="7" width="58.5" style="65" bestFit="1" customWidth="1"/>
    <col min="8" max="8" width="8.5" style="65" bestFit="1" customWidth="1"/>
    <col min="9" max="10" width="13.33203125" style="65" bestFit="1" customWidth="1"/>
    <col min="11" max="11" width="9.83203125" style="65" bestFit="1" customWidth="1"/>
    <col min="12" max="12" width="8.5" style="65" bestFit="1" customWidth="1"/>
    <col min="13" max="13" width="13.33203125" style="65" bestFit="1" customWidth="1"/>
    <col min="14" max="16384" width="9.33203125" style="65"/>
  </cols>
  <sheetData>
    <row r="1" spans="1:13" ht="15" x14ac:dyDescent="0.25">
      <c r="A1" s="80" t="s">
        <v>385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35" t="s">
        <v>368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</row>
    <row r="5" spans="1:13" x14ac:dyDescent="0.2">
      <c r="A5" s="7" t="s">
        <v>311</v>
      </c>
      <c r="B5" s="7"/>
      <c r="C5" s="7" t="s">
        <v>362</v>
      </c>
      <c r="D5" s="8">
        <v>1361</v>
      </c>
      <c r="E5" s="7" t="s">
        <v>27</v>
      </c>
      <c r="F5" s="7"/>
      <c r="G5" s="7"/>
      <c r="H5" s="9">
        <v>0</v>
      </c>
      <c r="I5" s="9">
        <v>1000000</v>
      </c>
      <c r="J5" s="9">
        <v>2388867</v>
      </c>
      <c r="K5" s="10">
        <v>2.3888669999999999</v>
      </c>
      <c r="L5" s="11"/>
      <c r="M5" s="12">
        <v>2388867</v>
      </c>
    </row>
    <row r="6" spans="1:13" x14ac:dyDescent="0.2">
      <c r="A6" s="7" t="s">
        <v>311</v>
      </c>
      <c r="B6" s="7"/>
      <c r="C6" s="7" t="s">
        <v>362</v>
      </c>
      <c r="D6" s="8">
        <v>2111</v>
      </c>
      <c r="E6" s="7" t="s">
        <v>29</v>
      </c>
      <c r="F6" s="7" t="s">
        <v>30</v>
      </c>
      <c r="G6" s="7" t="s">
        <v>31</v>
      </c>
      <c r="H6" s="9"/>
      <c r="I6" s="9"/>
      <c r="J6" s="9">
        <v>19</v>
      </c>
      <c r="K6" s="10" t="s">
        <v>367</v>
      </c>
      <c r="L6" s="11"/>
      <c r="M6" s="12">
        <v>19</v>
      </c>
    </row>
    <row r="7" spans="1:13" x14ac:dyDescent="0.2">
      <c r="A7" s="7" t="s">
        <v>311</v>
      </c>
      <c r="B7" s="7"/>
      <c r="C7" s="7" t="s">
        <v>362</v>
      </c>
      <c r="D7" s="8">
        <v>2212</v>
      </c>
      <c r="E7" s="7" t="s">
        <v>40</v>
      </c>
      <c r="F7" s="7" t="s">
        <v>261</v>
      </c>
      <c r="G7" s="7" t="s">
        <v>262</v>
      </c>
      <c r="H7" s="9">
        <v>0</v>
      </c>
      <c r="I7" s="9">
        <v>140000</v>
      </c>
      <c r="J7" s="9">
        <v>150720</v>
      </c>
      <c r="K7" s="10">
        <v>1.0765714285714285</v>
      </c>
      <c r="L7" s="11"/>
      <c r="M7" s="12">
        <v>150720</v>
      </c>
    </row>
    <row r="8" spans="1:13" s="67" customFormat="1" x14ac:dyDescent="0.2">
      <c r="A8" s="15"/>
      <c r="B8" s="15"/>
      <c r="C8" s="15"/>
      <c r="D8" s="62"/>
      <c r="E8" s="15" t="s">
        <v>371</v>
      </c>
      <c r="F8" s="15"/>
      <c r="G8" s="15"/>
      <c r="H8" s="16">
        <f>SUM(H5:H7)</f>
        <v>0</v>
      </c>
      <c r="I8" s="16">
        <f t="shared" ref="I8:M8" si="0">SUM(I5:I7)</f>
        <v>1140000</v>
      </c>
      <c r="J8" s="16">
        <f t="shared" si="0"/>
        <v>2539606</v>
      </c>
      <c r="K8" s="63">
        <f>J8/I8</f>
        <v>2.2277245614035088</v>
      </c>
      <c r="L8" s="16">
        <f t="shared" si="0"/>
        <v>0</v>
      </c>
      <c r="M8" s="16">
        <f t="shared" si="0"/>
        <v>2539606</v>
      </c>
    </row>
    <row r="9" spans="1:13" x14ac:dyDescent="0.2">
      <c r="A9" s="38" t="s">
        <v>359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40"/>
    </row>
    <row r="10" spans="1:13" x14ac:dyDescent="0.2">
      <c r="A10" s="7" t="s">
        <v>311</v>
      </c>
      <c r="B10" s="7"/>
      <c r="C10" s="7" t="s">
        <v>363</v>
      </c>
      <c r="D10" s="8">
        <v>5166</v>
      </c>
      <c r="E10" s="7" t="s">
        <v>62</v>
      </c>
      <c r="F10" s="7" t="s">
        <v>30</v>
      </c>
      <c r="G10" s="7" t="s">
        <v>31</v>
      </c>
      <c r="H10" s="9">
        <v>0</v>
      </c>
      <c r="I10" s="9">
        <v>20000</v>
      </c>
      <c r="J10" s="9">
        <v>16470</v>
      </c>
      <c r="K10" s="10">
        <v>0.82350000000000001</v>
      </c>
      <c r="L10" s="11"/>
      <c r="M10" s="12">
        <v>16470</v>
      </c>
    </row>
    <row r="11" spans="1:13" x14ac:dyDescent="0.2">
      <c r="A11" s="7" t="s">
        <v>311</v>
      </c>
      <c r="B11" s="7"/>
      <c r="C11" s="7" t="s">
        <v>363</v>
      </c>
      <c r="D11" s="8">
        <v>5171</v>
      </c>
      <c r="E11" s="7" t="s">
        <v>187</v>
      </c>
      <c r="F11" s="7" t="s">
        <v>100</v>
      </c>
      <c r="G11" s="7" t="s">
        <v>101</v>
      </c>
      <c r="H11" s="9">
        <v>0</v>
      </c>
      <c r="I11" s="9">
        <v>100000</v>
      </c>
      <c r="J11" s="9">
        <v>22157.52</v>
      </c>
      <c r="K11" s="10">
        <v>0.2215752</v>
      </c>
      <c r="L11" s="11"/>
      <c r="M11" s="12">
        <v>22157.52</v>
      </c>
    </row>
    <row r="12" spans="1:13" x14ac:dyDescent="0.2">
      <c r="A12" s="42"/>
      <c r="B12" s="42"/>
      <c r="C12" s="42"/>
      <c r="D12" s="42"/>
      <c r="E12" s="42" t="s">
        <v>359</v>
      </c>
      <c r="F12" s="42"/>
      <c r="G12" s="42"/>
      <c r="H12" s="43">
        <f>SUM(H10:H11)</f>
        <v>0</v>
      </c>
      <c r="I12" s="43">
        <f t="shared" ref="I12:M12" si="1">SUM(I10:I11)</f>
        <v>120000</v>
      </c>
      <c r="J12" s="43">
        <f t="shared" si="1"/>
        <v>38627.520000000004</v>
      </c>
      <c r="K12" s="57">
        <f>J12/I12</f>
        <v>0.32189600000000002</v>
      </c>
      <c r="L12" s="43">
        <f t="shared" si="1"/>
        <v>0</v>
      </c>
      <c r="M12" s="43">
        <f t="shared" si="1"/>
        <v>38627.520000000004</v>
      </c>
    </row>
  </sheetData>
  <mergeCells count="2">
    <mergeCell ref="A4:M4"/>
    <mergeCell ref="A9:M9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A2" sqref="A2"/>
    </sheetView>
  </sheetViews>
  <sheetFormatPr defaultRowHeight="12.75" x14ac:dyDescent="0.2"/>
  <cols>
    <col min="1" max="1" width="5.83203125" bestFit="1" customWidth="1"/>
    <col min="2" max="2" width="31" bestFit="1" customWidth="1"/>
    <col min="3" max="3" width="6.83203125" bestFit="1" customWidth="1"/>
    <col min="5" max="5" width="66" bestFit="1" customWidth="1"/>
    <col min="6" max="6" width="5.1640625" bestFit="1" customWidth="1"/>
    <col min="7" max="7" width="55.33203125" bestFit="1" customWidth="1"/>
    <col min="8" max="10" width="15.6640625" bestFit="1" customWidth="1"/>
    <col min="11" max="11" width="9.1640625" bestFit="1" customWidth="1"/>
    <col min="12" max="12" width="15.6640625" bestFit="1" customWidth="1"/>
    <col min="13" max="13" width="13.33203125" bestFit="1" customWidth="1"/>
  </cols>
  <sheetData>
    <row r="1" spans="1:13" ht="15" x14ac:dyDescent="0.25">
      <c r="A1" s="80" t="s">
        <v>393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35" t="s">
        <v>368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</row>
    <row r="5" spans="1:13" x14ac:dyDescent="0.2">
      <c r="A5" s="7" t="s">
        <v>312</v>
      </c>
      <c r="B5" s="7" t="s">
        <v>313</v>
      </c>
      <c r="C5" s="7" t="s">
        <v>362</v>
      </c>
      <c r="D5" s="8">
        <v>4116</v>
      </c>
      <c r="E5" s="7" t="s">
        <v>157</v>
      </c>
      <c r="F5" s="7"/>
      <c r="G5" s="7"/>
      <c r="H5" s="9">
        <v>0</v>
      </c>
      <c r="I5" s="9">
        <v>20397000</v>
      </c>
      <c r="J5" s="9">
        <v>20033265</v>
      </c>
      <c r="K5" s="10">
        <v>0.98216723047506982</v>
      </c>
      <c r="L5" s="11">
        <v>16927462</v>
      </c>
      <c r="M5" s="12">
        <v>3105803</v>
      </c>
    </row>
    <row r="6" spans="1:13" x14ac:dyDescent="0.2">
      <c r="A6" s="7" t="s">
        <v>312</v>
      </c>
      <c r="B6" s="7" t="s">
        <v>313</v>
      </c>
      <c r="C6" s="7" t="s">
        <v>362</v>
      </c>
      <c r="D6" s="8">
        <v>4122</v>
      </c>
      <c r="E6" s="7" t="s">
        <v>247</v>
      </c>
      <c r="F6" s="7"/>
      <c r="G6" s="7"/>
      <c r="H6" s="9"/>
      <c r="I6" s="9"/>
      <c r="J6" s="9"/>
      <c r="K6" s="10" t="s">
        <v>367</v>
      </c>
      <c r="L6" s="11">
        <v>50000</v>
      </c>
      <c r="M6" s="12">
        <v>-50000</v>
      </c>
    </row>
    <row r="7" spans="1:13" s="1" customFormat="1" x14ac:dyDescent="0.2">
      <c r="A7" s="15"/>
      <c r="B7" s="15"/>
      <c r="C7" s="15"/>
      <c r="D7" s="62" t="s">
        <v>368</v>
      </c>
      <c r="E7" s="15"/>
      <c r="F7" s="15"/>
      <c r="G7" s="15"/>
      <c r="H7" s="16">
        <f>SUM(H5:H6)</f>
        <v>0</v>
      </c>
      <c r="I7" s="16">
        <f t="shared" ref="I7:M7" si="0">SUM(I5:I6)</f>
        <v>20397000</v>
      </c>
      <c r="J7" s="16">
        <f t="shared" si="0"/>
        <v>20033265</v>
      </c>
      <c r="K7" s="63">
        <f>J7/I7</f>
        <v>0.98216723047506982</v>
      </c>
      <c r="L7" s="16">
        <f t="shared" si="0"/>
        <v>16977462</v>
      </c>
      <c r="M7" s="16">
        <f t="shared" si="0"/>
        <v>3055803</v>
      </c>
    </row>
    <row r="8" spans="1:13" x14ac:dyDescent="0.2">
      <c r="A8" s="38" t="s">
        <v>359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40"/>
    </row>
    <row r="9" spans="1:13" x14ac:dyDescent="0.2">
      <c r="A9" s="7" t="s">
        <v>312</v>
      </c>
      <c r="B9" s="7" t="s">
        <v>313</v>
      </c>
      <c r="C9" s="7" t="s">
        <v>363</v>
      </c>
      <c r="D9" s="8">
        <v>5011</v>
      </c>
      <c r="E9" s="7" t="s">
        <v>218</v>
      </c>
      <c r="F9" s="7" t="s">
        <v>314</v>
      </c>
      <c r="G9" s="7" t="s">
        <v>315</v>
      </c>
      <c r="H9" s="9">
        <v>5500000</v>
      </c>
      <c r="I9" s="9">
        <v>9932000</v>
      </c>
      <c r="J9" s="9">
        <v>5667334</v>
      </c>
      <c r="K9" s="10">
        <v>0.57061357229158272</v>
      </c>
      <c r="L9" s="11">
        <v>5119663</v>
      </c>
      <c r="M9" s="12">
        <v>547671</v>
      </c>
    </row>
    <row r="10" spans="1:13" x14ac:dyDescent="0.2">
      <c r="A10" s="7" t="s">
        <v>312</v>
      </c>
      <c r="B10" s="7" t="s">
        <v>313</v>
      </c>
      <c r="C10" s="7" t="s">
        <v>363</v>
      </c>
      <c r="D10" s="8">
        <v>5011</v>
      </c>
      <c r="E10" s="7" t="s">
        <v>218</v>
      </c>
      <c r="F10" s="7" t="s">
        <v>216</v>
      </c>
      <c r="G10" s="7" t="s">
        <v>316</v>
      </c>
      <c r="H10" s="9">
        <v>500000</v>
      </c>
      <c r="I10" s="9">
        <v>500000</v>
      </c>
      <c r="J10" s="9"/>
      <c r="K10" s="10">
        <v>0</v>
      </c>
      <c r="L10" s="11"/>
      <c r="M10" s="12">
        <v>0</v>
      </c>
    </row>
    <row r="11" spans="1:13" x14ac:dyDescent="0.2">
      <c r="A11" s="7" t="s">
        <v>312</v>
      </c>
      <c r="B11" s="7" t="s">
        <v>313</v>
      </c>
      <c r="C11" s="7" t="s">
        <v>363</v>
      </c>
      <c r="D11" s="8">
        <v>5011</v>
      </c>
      <c r="E11" s="7" t="s">
        <v>218</v>
      </c>
      <c r="F11" s="7" t="s">
        <v>248</v>
      </c>
      <c r="G11" s="7" t="s">
        <v>249</v>
      </c>
      <c r="H11" s="9">
        <v>0</v>
      </c>
      <c r="I11" s="9">
        <v>616000</v>
      </c>
      <c r="J11" s="9">
        <v>616000</v>
      </c>
      <c r="K11" s="10">
        <v>1</v>
      </c>
      <c r="L11" s="11">
        <v>671748</v>
      </c>
      <c r="M11" s="12">
        <v>-55748</v>
      </c>
    </row>
    <row r="12" spans="1:13" x14ac:dyDescent="0.2">
      <c r="A12" s="7" t="s">
        <v>312</v>
      </c>
      <c r="B12" s="7" t="s">
        <v>313</v>
      </c>
      <c r="C12" s="7" t="s">
        <v>363</v>
      </c>
      <c r="D12" s="8">
        <v>5011</v>
      </c>
      <c r="E12" s="7" t="s">
        <v>218</v>
      </c>
      <c r="F12" s="7" t="s">
        <v>250</v>
      </c>
      <c r="G12" s="7" t="s">
        <v>251</v>
      </c>
      <c r="H12" s="9">
        <v>0</v>
      </c>
      <c r="I12" s="9">
        <v>489000</v>
      </c>
      <c r="J12" s="9">
        <v>488880</v>
      </c>
      <c r="K12" s="10">
        <v>0.99975460122699389</v>
      </c>
      <c r="L12" s="11">
        <v>443691.53</v>
      </c>
      <c r="M12" s="12">
        <v>45188.469999999972</v>
      </c>
    </row>
    <row r="13" spans="1:13" x14ac:dyDescent="0.2">
      <c r="A13" s="7" t="s">
        <v>312</v>
      </c>
      <c r="B13" s="7" t="s">
        <v>313</v>
      </c>
      <c r="C13" s="7" t="s">
        <v>363</v>
      </c>
      <c r="D13" s="8">
        <v>5011</v>
      </c>
      <c r="E13" s="7" t="s">
        <v>218</v>
      </c>
      <c r="F13" s="7" t="s">
        <v>292</v>
      </c>
      <c r="G13" s="7" t="s">
        <v>293</v>
      </c>
      <c r="H13" s="9">
        <v>0</v>
      </c>
      <c r="I13" s="9">
        <v>38000</v>
      </c>
      <c r="J13" s="9">
        <v>38000</v>
      </c>
      <c r="K13" s="10">
        <v>1</v>
      </c>
      <c r="L13" s="11">
        <v>38000</v>
      </c>
      <c r="M13" s="12">
        <v>0</v>
      </c>
    </row>
    <row r="14" spans="1:13" x14ac:dyDescent="0.2">
      <c r="A14" s="7" t="s">
        <v>312</v>
      </c>
      <c r="B14" s="7" t="s">
        <v>313</v>
      </c>
      <c r="C14" s="7" t="s">
        <v>363</v>
      </c>
      <c r="D14" s="8">
        <v>5011</v>
      </c>
      <c r="E14" s="7" t="s">
        <v>218</v>
      </c>
      <c r="F14" s="7" t="s">
        <v>30</v>
      </c>
      <c r="G14" s="7" t="s">
        <v>31</v>
      </c>
      <c r="H14" s="9">
        <v>85650000</v>
      </c>
      <c r="I14" s="9">
        <v>95860000</v>
      </c>
      <c r="J14" s="9">
        <v>83347896</v>
      </c>
      <c r="K14" s="10">
        <v>0.86947523471729604</v>
      </c>
      <c r="L14" s="11">
        <v>76776274.969999999</v>
      </c>
      <c r="M14" s="12">
        <v>6571621.0300000012</v>
      </c>
    </row>
    <row r="15" spans="1:13" x14ac:dyDescent="0.2">
      <c r="A15" s="7" t="s">
        <v>312</v>
      </c>
      <c r="B15" s="7" t="s">
        <v>313</v>
      </c>
      <c r="C15" s="7" t="s">
        <v>363</v>
      </c>
      <c r="D15" s="8">
        <v>5019</v>
      </c>
      <c r="E15" s="7" t="s">
        <v>281</v>
      </c>
      <c r="F15" s="7" t="s">
        <v>283</v>
      </c>
      <c r="G15" s="7" t="s">
        <v>284</v>
      </c>
      <c r="H15" s="9">
        <v>350000</v>
      </c>
      <c r="I15" s="9">
        <v>220000</v>
      </c>
      <c r="J15" s="9">
        <v>10800</v>
      </c>
      <c r="K15" s="10">
        <v>4.9090909090909088E-2</v>
      </c>
      <c r="L15" s="11">
        <v>27171</v>
      </c>
      <c r="M15" s="12">
        <v>-16371</v>
      </c>
    </row>
    <row r="16" spans="1:13" x14ac:dyDescent="0.2">
      <c r="A16" s="7" t="s">
        <v>312</v>
      </c>
      <c r="B16" s="7" t="s">
        <v>313</v>
      </c>
      <c r="C16" s="7" t="s">
        <v>363</v>
      </c>
      <c r="D16" s="8">
        <v>5021</v>
      </c>
      <c r="E16" s="7" t="s">
        <v>219</v>
      </c>
      <c r="F16" s="7" t="s">
        <v>283</v>
      </c>
      <c r="G16" s="7" t="s">
        <v>284</v>
      </c>
      <c r="H16" s="9">
        <v>750000</v>
      </c>
      <c r="I16" s="9">
        <v>750000</v>
      </c>
      <c r="J16" s="9">
        <v>122700</v>
      </c>
      <c r="K16" s="10">
        <v>0.1636</v>
      </c>
      <c r="L16" s="11">
        <v>53800</v>
      </c>
      <c r="M16" s="12">
        <v>68900</v>
      </c>
    </row>
    <row r="17" spans="1:13" x14ac:dyDescent="0.2">
      <c r="A17" s="7" t="s">
        <v>312</v>
      </c>
      <c r="B17" s="7" t="s">
        <v>313</v>
      </c>
      <c r="C17" s="7" t="s">
        <v>363</v>
      </c>
      <c r="D17" s="8">
        <v>5021</v>
      </c>
      <c r="E17" s="7" t="s">
        <v>219</v>
      </c>
      <c r="F17" s="7" t="s">
        <v>30</v>
      </c>
      <c r="G17" s="7" t="s">
        <v>31</v>
      </c>
      <c r="H17" s="9">
        <v>1000000</v>
      </c>
      <c r="I17" s="9">
        <v>1030000</v>
      </c>
      <c r="J17" s="9">
        <v>779081</v>
      </c>
      <c r="K17" s="10">
        <v>0.7563893203883495</v>
      </c>
      <c r="L17" s="11">
        <v>734204</v>
      </c>
      <c r="M17" s="12">
        <v>44877</v>
      </c>
    </row>
    <row r="18" spans="1:13" x14ac:dyDescent="0.2">
      <c r="A18" s="7" t="s">
        <v>312</v>
      </c>
      <c r="B18" s="7" t="s">
        <v>313</v>
      </c>
      <c r="C18" s="7" t="s">
        <v>363</v>
      </c>
      <c r="D18" s="8">
        <v>5023</v>
      </c>
      <c r="E18" s="7" t="s">
        <v>317</v>
      </c>
      <c r="F18" s="7" t="s">
        <v>283</v>
      </c>
      <c r="G18" s="7" t="s">
        <v>284</v>
      </c>
      <c r="H18" s="9">
        <v>4480000</v>
      </c>
      <c r="I18" s="9">
        <v>4610000</v>
      </c>
      <c r="J18" s="9">
        <v>4165138</v>
      </c>
      <c r="K18" s="10">
        <v>0.90350065075921904</v>
      </c>
      <c r="L18" s="11">
        <v>4835188</v>
      </c>
      <c r="M18" s="12">
        <v>-670050</v>
      </c>
    </row>
    <row r="19" spans="1:13" x14ac:dyDescent="0.2">
      <c r="A19" s="7" t="s">
        <v>312</v>
      </c>
      <c r="B19" s="7" t="s">
        <v>313</v>
      </c>
      <c r="C19" s="7" t="s">
        <v>363</v>
      </c>
      <c r="D19" s="8">
        <v>5024</v>
      </c>
      <c r="E19" s="7" t="s">
        <v>318</v>
      </c>
      <c r="F19" s="7" t="s">
        <v>30</v>
      </c>
      <c r="G19" s="7" t="s">
        <v>31</v>
      </c>
      <c r="H19" s="9">
        <v>1000000</v>
      </c>
      <c r="I19" s="9">
        <v>1000000</v>
      </c>
      <c r="J19" s="9">
        <v>449680</v>
      </c>
      <c r="K19" s="10">
        <v>0.44968000000000002</v>
      </c>
      <c r="L19" s="11"/>
      <c r="M19" s="12">
        <v>449680</v>
      </c>
    </row>
    <row r="20" spans="1:13" x14ac:dyDescent="0.2">
      <c r="A20" s="7" t="s">
        <v>312</v>
      </c>
      <c r="B20" s="7" t="s">
        <v>313</v>
      </c>
      <c r="C20" s="7" t="s">
        <v>363</v>
      </c>
      <c r="D20" s="8">
        <v>5031</v>
      </c>
      <c r="E20" s="7" t="s">
        <v>220</v>
      </c>
      <c r="F20" s="7" t="s">
        <v>314</v>
      </c>
      <c r="G20" s="7" t="s">
        <v>315</v>
      </c>
      <c r="H20" s="9">
        <v>1375000</v>
      </c>
      <c r="I20" s="9">
        <v>2484000</v>
      </c>
      <c r="J20" s="9">
        <v>1404149.75</v>
      </c>
      <c r="K20" s="10">
        <v>0.5652776771336554</v>
      </c>
      <c r="L20" s="11">
        <v>1265556.25</v>
      </c>
      <c r="M20" s="12">
        <v>138593.5</v>
      </c>
    </row>
    <row r="21" spans="1:13" x14ac:dyDescent="0.2">
      <c r="A21" s="7" t="s">
        <v>312</v>
      </c>
      <c r="B21" s="7" t="s">
        <v>313</v>
      </c>
      <c r="C21" s="7" t="s">
        <v>363</v>
      </c>
      <c r="D21" s="8">
        <v>5031</v>
      </c>
      <c r="E21" s="7" t="s">
        <v>220</v>
      </c>
      <c r="F21" s="7" t="s">
        <v>216</v>
      </c>
      <c r="G21" s="7" t="s">
        <v>316</v>
      </c>
      <c r="H21" s="9">
        <v>125000</v>
      </c>
      <c r="I21" s="9">
        <v>125000</v>
      </c>
      <c r="J21" s="9"/>
      <c r="K21" s="10">
        <v>0</v>
      </c>
      <c r="L21" s="11"/>
      <c r="M21" s="12">
        <v>0</v>
      </c>
    </row>
    <row r="22" spans="1:13" x14ac:dyDescent="0.2">
      <c r="A22" s="7" t="s">
        <v>312</v>
      </c>
      <c r="B22" s="7" t="s">
        <v>313</v>
      </c>
      <c r="C22" s="7" t="s">
        <v>363</v>
      </c>
      <c r="D22" s="8">
        <v>5031</v>
      </c>
      <c r="E22" s="7" t="s">
        <v>220</v>
      </c>
      <c r="F22" s="7" t="s">
        <v>248</v>
      </c>
      <c r="G22" s="7" t="s">
        <v>249</v>
      </c>
      <c r="H22" s="9">
        <v>0</v>
      </c>
      <c r="I22" s="9">
        <v>154000</v>
      </c>
      <c r="J22" s="9">
        <v>154000</v>
      </c>
      <c r="K22" s="10">
        <v>1</v>
      </c>
      <c r="L22" s="11">
        <v>167937</v>
      </c>
      <c r="M22" s="12">
        <v>-13937</v>
      </c>
    </row>
    <row r="23" spans="1:13" x14ac:dyDescent="0.2">
      <c r="A23" s="7" t="s">
        <v>312</v>
      </c>
      <c r="B23" s="7" t="s">
        <v>313</v>
      </c>
      <c r="C23" s="7" t="s">
        <v>363</v>
      </c>
      <c r="D23" s="8">
        <v>5031</v>
      </c>
      <c r="E23" s="7" t="s">
        <v>220</v>
      </c>
      <c r="F23" s="7" t="s">
        <v>250</v>
      </c>
      <c r="G23" s="7" t="s">
        <v>251</v>
      </c>
      <c r="H23" s="9">
        <v>0</v>
      </c>
      <c r="I23" s="9">
        <v>122000</v>
      </c>
      <c r="J23" s="9">
        <v>122220</v>
      </c>
      <c r="K23" s="10">
        <v>1.0018032786885247</v>
      </c>
      <c r="L23" s="11">
        <v>110922.88</v>
      </c>
      <c r="M23" s="12">
        <v>11297.119999999995</v>
      </c>
    </row>
    <row r="24" spans="1:13" x14ac:dyDescent="0.2">
      <c r="A24" s="7" t="s">
        <v>312</v>
      </c>
      <c r="B24" s="7" t="s">
        <v>313</v>
      </c>
      <c r="C24" s="7" t="s">
        <v>363</v>
      </c>
      <c r="D24" s="8">
        <v>5031</v>
      </c>
      <c r="E24" s="7" t="s">
        <v>220</v>
      </c>
      <c r="F24" s="7" t="s">
        <v>292</v>
      </c>
      <c r="G24" s="7" t="s">
        <v>293</v>
      </c>
      <c r="H24" s="9">
        <v>0</v>
      </c>
      <c r="I24" s="9">
        <v>9000</v>
      </c>
      <c r="J24" s="9">
        <v>9000</v>
      </c>
      <c r="K24" s="10">
        <v>1</v>
      </c>
      <c r="L24" s="11">
        <v>9000</v>
      </c>
      <c r="M24" s="12">
        <v>0</v>
      </c>
    </row>
    <row r="25" spans="1:13" x14ac:dyDescent="0.2">
      <c r="A25" s="7" t="s">
        <v>312</v>
      </c>
      <c r="B25" s="7" t="s">
        <v>313</v>
      </c>
      <c r="C25" s="7" t="s">
        <v>363</v>
      </c>
      <c r="D25" s="8">
        <v>5031</v>
      </c>
      <c r="E25" s="7" t="s">
        <v>220</v>
      </c>
      <c r="F25" s="7" t="s">
        <v>283</v>
      </c>
      <c r="G25" s="7" t="s">
        <v>284</v>
      </c>
      <c r="H25" s="9">
        <v>1395000</v>
      </c>
      <c r="I25" s="9">
        <v>1395000</v>
      </c>
      <c r="J25" s="9">
        <v>605502.25</v>
      </c>
      <c r="K25" s="10">
        <v>0.43405179211469536</v>
      </c>
      <c r="L25" s="11">
        <v>633926</v>
      </c>
      <c r="M25" s="12">
        <v>-28423.75</v>
      </c>
    </row>
    <row r="26" spans="1:13" x14ac:dyDescent="0.2">
      <c r="A26" s="7" t="s">
        <v>312</v>
      </c>
      <c r="B26" s="7" t="s">
        <v>313</v>
      </c>
      <c r="C26" s="7" t="s">
        <v>363</v>
      </c>
      <c r="D26" s="8">
        <v>5031</v>
      </c>
      <c r="E26" s="7" t="s">
        <v>220</v>
      </c>
      <c r="F26" s="7" t="s">
        <v>30</v>
      </c>
      <c r="G26" s="7" t="s">
        <v>31</v>
      </c>
      <c r="H26" s="9">
        <v>21913000</v>
      </c>
      <c r="I26" s="9">
        <v>24465500</v>
      </c>
      <c r="J26" s="9">
        <v>20579761.5</v>
      </c>
      <c r="K26" s="10">
        <v>0.84117477672641061</v>
      </c>
      <c r="L26" s="11">
        <v>19013072.649999999</v>
      </c>
      <c r="M26" s="12">
        <v>1566688.8500000015</v>
      </c>
    </row>
    <row r="27" spans="1:13" x14ac:dyDescent="0.2">
      <c r="A27" s="7" t="s">
        <v>312</v>
      </c>
      <c r="B27" s="7" t="s">
        <v>313</v>
      </c>
      <c r="C27" s="7" t="s">
        <v>363</v>
      </c>
      <c r="D27" s="8">
        <v>5032</v>
      </c>
      <c r="E27" s="7" t="s">
        <v>221</v>
      </c>
      <c r="F27" s="7" t="s">
        <v>314</v>
      </c>
      <c r="G27" s="7" t="s">
        <v>315</v>
      </c>
      <c r="H27" s="9">
        <v>495000</v>
      </c>
      <c r="I27" s="9">
        <v>894000</v>
      </c>
      <c r="J27" s="9">
        <v>464313</v>
      </c>
      <c r="K27" s="10">
        <v>0.51936577181208055</v>
      </c>
      <c r="L27" s="11">
        <v>455601</v>
      </c>
      <c r="M27" s="12">
        <v>8712</v>
      </c>
    </row>
    <row r="28" spans="1:13" x14ac:dyDescent="0.2">
      <c r="A28" s="7" t="s">
        <v>312</v>
      </c>
      <c r="B28" s="7" t="s">
        <v>313</v>
      </c>
      <c r="C28" s="7" t="s">
        <v>363</v>
      </c>
      <c r="D28" s="8">
        <v>5032</v>
      </c>
      <c r="E28" s="7" t="s">
        <v>221</v>
      </c>
      <c r="F28" s="7" t="s">
        <v>216</v>
      </c>
      <c r="G28" s="7" t="s">
        <v>316</v>
      </c>
      <c r="H28" s="9">
        <v>45000</v>
      </c>
      <c r="I28" s="9">
        <v>45000</v>
      </c>
      <c r="J28" s="9"/>
      <c r="K28" s="10">
        <v>0</v>
      </c>
      <c r="L28" s="11"/>
      <c r="M28" s="12">
        <v>0</v>
      </c>
    </row>
    <row r="29" spans="1:13" x14ac:dyDescent="0.2">
      <c r="A29" s="7" t="s">
        <v>312</v>
      </c>
      <c r="B29" s="7" t="s">
        <v>313</v>
      </c>
      <c r="C29" s="7" t="s">
        <v>363</v>
      </c>
      <c r="D29" s="8">
        <v>5032</v>
      </c>
      <c r="E29" s="7" t="s">
        <v>221</v>
      </c>
      <c r="F29" s="7" t="s">
        <v>248</v>
      </c>
      <c r="G29" s="7" t="s">
        <v>249</v>
      </c>
      <c r="H29" s="9">
        <v>0</v>
      </c>
      <c r="I29" s="9">
        <v>55000</v>
      </c>
      <c r="J29" s="9">
        <v>55000</v>
      </c>
      <c r="K29" s="10">
        <v>1</v>
      </c>
      <c r="L29" s="11">
        <v>60459</v>
      </c>
      <c r="M29" s="12">
        <v>-5459</v>
      </c>
    </row>
    <row r="30" spans="1:13" x14ac:dyDescent="0.2">
      <c r="A30" s="7" t="s">
        <v>312</v>
      </c>
      <c r="B30" s="7" t="s">
        <v>313</v>
      </c>
      <c r="C30" s="7" t="s">
        <v>363</v>
      </c>
      <c r="D30" s="8">
        <v>5032</v>
      </c>
      <c r="E30" s="7" t="s">
        <v>221</v>
      </c>
      <c r="F30" s="7" t="s">
        <v>250</v>
      </c>
      <c r="G30" s="7" t="s">
        <v>251</v>
      </c>
      <c r="H30" s="9">
        <v>0</v>
      </c>
      <c r="I30" s="9">
        <v>44000</v>
      </c>
      <c r="J30" s="9">
        <v>43999.199999999997</v>
      </c>
      <c r="K30" s="10">
        <v>0.99998181818181808</v>
      </c>
      <c r="L30" s="11">
        <v>39932.25</v>
      </c>
      <c r="M30" s="12">
        <v>4066.9499999999971</v>
      </c>
    </row>
    <row r="31" spans="1:13" x14ac:dyDescent="0.2">
      <c r="A31" s="7" t="s">
        <v>312</v>
      </c>
      <c r="B31" s="7" t="s">
        <v>313</v>
      </c>
      <c r="C31" s="7" t="s">
        <v>363</v>
      </c>
      <c r="D31" s="8">
        <v>5032</v>
      </c>
      <c r="E31" s="7" t="s">
        <v>221</v>
      </c>
      <c r="F31" s="7" t="s">
        <v>292</v>
      </c>
      <c r="G31" s="7" t="s">
        <v>293</v>
      </c>
      <c r="H31" s="9">
        <v>0</v>
      </c>
      <c r="I31" s="9">
        <v>3000</v>
      </c>
      <c r="J31" s="9">
        <v>3000</v>
      </c>
      <c r="K31" s="10">
        <v>1</v>
      </c>
      <c r="L31" s="11">
        <v>3000</v>
      </c>
      <c r="M31" s="12">
        <v>0</v>
      </c>
    </row>
    <row r="32" spans="1:13" x14ac:dyDescent="0.2">
      <c r="A32" s="7" t="s">
        <v>312</v>
      </c>
      <c r="B32" s="7" t="s">
        <v>313</v>
      </c>
      <c r="C32" s="7" t="s">
        <v>363</v>
      </c>
      <c r="D32" s="8">
        <v>5032</v>
      </c>
      <c r="E32" s="7" t="s">
        <v>221</v>
      </c>
      <c r="F32" s="7" t="s">
        <v>283</v>
      </c>
      <c r="G32" s="7" t="s">
        <v>284</v>
      </c>
      <c r="H32" s="9">
        <v>502000</v>
      </c>
      <c r="I32" s="9">
        <v>502000</v>
      </c>
      <c r="J32" s="9">
        <v>372486</v>
      </c>
      <c r="K32" s="10">
        <v>0.74200398406374501</v>
      </c>
      <c r="L32" s="11">
        <v>362759</v>
      </c>
      <c r="M32" s="12">
        <v>9727</v>
      </c>
    </row>
    <row r="33" spans="1:13" x14ac:dyDescent="0.2">
      <c r="A33" s="7" t="s">
        <v>312</v>
      </c>
      <c r="B33" s="7" t="s">
        <v>313</v>
      </c>
      <c r="C33" s="7" t="s">
        <v>363</v>
      </c>
      <c r="D33" s="8">
        <v>5032</v>
      </c>
      <c r="E33" s="7" t="s">
        <v>221</v>
      </c>
      <c r="F33" s="7" t="s">
        <v>30</v>
      </c>
      <c r="G33" s="7" t="s">
        <v>31</v>
      </c>
      <c r="H33" s="9">
        <v>7889000</v>
      </c>
      <c r="I33" s="9">
        <v>8806500</v>
      </c>
      <c r="J33" s="9">
        <v>7466619.0499999998</v>
      </c>
      <c r="K33" s="10">
        <v>0.84785318230852214</v>
      </c>
      <c r="L33" s="11">
        <v>6845014.75</v>
      </c>
      <c r="M33" s="12">
        <v>621604.29999999981</v>
      </c>
    </row>
    <row r="34" spans="1:13" x14ac:dyDescent="0.2">
      <c r="A34" s="7" t="s">
        <v>312</v>
      </c>
      <c r="B34" s="7" t="s">
        <v>313</v>
      </c>
      <c r="C34" s="7" t="s">
        <v>363</v>
      </c>
      <c r="D34" s="8">
        <v>5038</v>
      </c>
      <c r="E34" s="7" t="s">
        <v>319</v>
      </c>
      <c r="F34" s="7" t="s">
        <v>30</v>
      </c>
      <c r="G34" s="7" t="s">
        <v>31</v>
      </c>
      <c r="H34" s="9">
        <v>600000</v>
      </c>
      <c r="I34" s="9">
        <v>642000</v>
      </c>
      <c r="J34" s="9">
        <v>499913</v>
      </c>
      <c r="K34" s="10">
        <v>0.77868068535825541</v>
      </c>
      <c r="L34" s="11">
        <v>595761</v>
      </c>
      <c r="M34" s="12">
        <v>-95848</v>
      </c>
    </row>
    <row r="35" spans="1:13" x14ac:dyDescent="0.2">
      <c r="A35" s="7" t="s">
        <v>312</v>
      </c>
      <c r="B35" s="7" t="s">
        <v>313</v>
      </c>
      <c r="C35" s="7" t="s">
        <v>363</v>
      </c>
      <c r="D35" s="8">
        <v>5195</v>
      </c>
      <c r="E35" s="7" t="s">
        <v>320</v>
      </c>
      <c r="F35" s="7" t="s">
        <v>30</v>
      </c>
      <c r="G35" s="7" t="s">
        <v>31</v>
      </c>
      <c r="H35" s="9">
        <v>100000</v>
      </c>
      <c r="I35" s="9">
        <v>100000</v>
      </c>
      <c r="J35" s="9"/>
      <c r="K35" s="10">
        <v>0</v>
      </c>
      <c r="L35" s="11">
        <v>46582</v>
      </c>
      <c r="M35" s="12">
        <v>-46582</v>
      </c>
    </row>
    <row r="36" spans="1:13" x14ac:dyDescent="0.2">
      <c r="A36" s="7" t="s">
        <v>312</v>
      </c>
      <c r="B36" s="7" t="s">
        <v>313</v>
      </c>
      <c r="C36" s="7" t="s">
        <v>363</v>
      </c>
      <c r="D36" s="8">
        <v>5424</v>
      </c>
      <c r="E36" s="7" t="s">
        <v>321</v>
      </c>
      <c r="F36" s="7" t="s">
        <v>30</v>
      </c>
      <c r="G36" s="7" t="s">
        <v>31</v>
      </c>
      <c r="H36" s="9">
        <v>600000</v>
      </c>
      <c r="I36" s="9">
        <v>600000</v>
      </c>
      <c r="J36" s="9">
        <v>369135</v>
      </c>
      <c r="K36" s="10">
        <v>0.61522500000000002</v>
      </c>
      <c r="L36" s="11">
        <v>373545</v>
      </c>
      <c r="M36" s="12">
        <v>-4410</v>
      </c>
    </row>
    <row r="37" spans="1:13" x14ac:dyDescent="0.2">
      <c r="A37" s="42"/>
      <c r="B37" s="42"/>
      <c r="C37" s="42"/>
      <c r="D37" s="42" t="s">
        <v>359</v>
      </c>
      <c r="E37" s="42"/>
      <c r="F37" s="42"/>
      <c r="G37" s="42"/>
      <c r="H37" s="43">
        <f>SUM(H9:H36)</f>
        <v>134269000</v>
      </c>
      <c r="I37" s="43">
        <f t="shared" ref="I37:M37" si="1">SUM(I9:I36)</f>
        <v>155491000</v>
      </c>
      <c r="J37" s="43">
        <f t="shared" si="1"/>
        <v>127834607.75</v>
      </c>
      <c r="K37" s="57">
        <f>J37/I37</f>
        <v>0.82213509302789234</v>
      </c>
      <c r="L37" s="43">
        <f t="shared" si="1"/>
        <v>118682809.28</v>
      </c>
      <c r="M37" s="43">
        <f t="shared" si="1"/>
        <v>9151798.4700000025</v>
      </c>
    </row>
  </sheetData>
  <mergeCells count="2">
    <mergeCell ref="A4:M4"/>
    <mergeCell ref="A8:M8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/>
  </sheetViews>
  <sheetFormatPr defaultRowHeight="12.75" x14ac:dyDescent="0.2"/>
  <cols>
    <col min="1" max="1" width="5.83203125" bestFit="1" customWidth="1"/>
    <col min="2" max="2" width="21.83203125" bestFit="1" customWidth="1"/>
    <col min="3" max="3" width="6.83203125" bestFit="1" customWidth="1"/>
    <col min="4" max="4" width="5.83203125" bestFit="1" customWidth="1"/>
    <col min="5" max="5" width="63.33203125" bestFit="1" customWidth="1"/>
    <col min="6" max="6" width="5.1640625" bestFit="1" customWidth="1"/>
    <col min="7" max="7" width="39.33203125" bestFit="1" customWidth="1"/>
    <col min="8" max="10" width="14.6640625" bestFit="1" customWidth="1"/>
    <col min="11" max="11" width="12" bestFit="1" customWidth="1"/>
    <col min="12" max="12" width="14.6640625" bestFit="1" customWidth="1"/>
    <col min="13" max="13" width="14.1640625" bestFit="1" customWidth="1"/>
  </cols>
  <sheetData>
    <row r="1" spans="1:13" ht="15" x14ac:dyDescent="0.25">
      <c r="A1" s="80" t="s">
        <v>386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ht="12.75" customHeight="1" x14ac:dyDescent="0.2">
      <c r="A4" s="35" t="s">
        <v>368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</row>
    <row r="5" spans="1:13" x14ac:dyDescent="0.2">
      <c r="A5" s="7" t="s">
        <v>322</v>
      </c>
      <c r="B5" s="7" t="s">
        <v>374</v>
      </c>
      <c r="C5" s="7" t="s">
        <v>362</v>
      </c>
      <c r="D5" s="8">
        <v>1361</v>
      </c>
      <c r="E5" s="7" t="s">
        <v>27</v>
      </c>
      <c r="F5" s="7"/>
      <c r="G5" s="7"/>
      <c r="H5" s="9"/>
      <c r="I5" s="9"/>
      <c r="J5" s="9">
        <v>180</v>
      </c>
      <c r="K5" s="10" t="s">
        <v>367</v>
      </c>
      <c r="L5" s="11"/>
      <c r="M5" s="12">
        <v>180</v>
      </c>
    </row>
    <row r="6" spans="1:13" x14ac:dyDescent="0.2">
      <c r="A6" s="7" t="s">
        <v>322</v>
      </c>
      <c r="B6" s="7" t="s">
        <v>374</v>
      </c>
      <c r="C6" s="7" t="s">
        <v>362</v>
      </c>
      <c r="D6" s="8">
        <v>2111</v>
      </c>
      <c r="E6" s="7" t="s">
        <v>29</v>
      </c>
      <c r="F6" s="7" t="s">
        <v>323</v>
      </c>
      <c r="G6" s="7" t="s">
        <v>324</v>
      </c>
      <c r="H6" s="9"/>
      <c r="I6" s="9"/>
      <c r="J6" s="9">
        <v>6069</v>
      </c>
      <c r="K6" s="10" t="s">
        <v>367</v>
      </c>
      <c r="L6" s="11">
        <v>5543</v>
      </c>
      <c r="M6" s="12">
        <v>526</v>
      </c>
    </row>
    <row r="7" spans="1:13" x14ac:dyDescent="0.2">
      <c r="A7" s="7" t="s">
        <v>322</v>
      </c>
      <c r="B7" s="7" t="s">
        <v>374</v>
      </c>
      <c r="C7" s="7" t="s">
        <v>362</v>
      </c>
      <c r="D7" s="8">
        <v>2111</v>
      </c>
      <c r="E7" s="7" t="s">
        <v>29</v>
      </c>
      <c r="F7" s="7" t="s">
        <v>73</v>
      </c>
      <c r="G7" s="7" t="s">
        <v>74</v>
      </c>
      <c r="H7" s="9">
        <v>290000</v>
      </c>
      <c r="I7" s="9">
        <v>955000</v>
      </c>
      <c r="J7" s="9">
        <v>1587613.58</v>
      </c>
      <c r="K7" s="10">
        <v>1.6624225968586388</v>
      </c>
      <c r="L7" s="11">
        <v>1337526</v>
      </c>
      <c r="M7" s="12">
        <v>250087.58000000007</v>
      </c>
    </row>
    <row r="8" spans="1:13" x14ac:dyDescent="0.2">
      <c r="A8" s="7" t="s">
        <v>322</v>
      </c>
      <c r="B8" s="7" t="s">
        <v>374</v>
      </c>
      <c r="C8" s="7" t="s">
        <v>362</v>
      </c>
      <c r="D8" s="8">
        <v>2111</v>
      </c>
      <c r="E8" s="7" t="s">
        <v>29</v>
      </c>
      <c r="F8" s="7" t="s">
        <v>325</v>
      </c>
      <c r="G8" s="7" t="s">
        <v>326</v>
      </c>
      <c r="H8" s="9">
        <v>220000</v>
      </c>
      <c r="I8" s="9">
        <v>220000</v>
      </c>
      <c r="J8" s="9">
        <v>263668.21999999997</v>
      </c>
      <c r="K8" s="10">
        <v>1.198491909090909</v>
      </c>
      <c r="L8" s="11">
        <v>243189.13</v>
      </c>
      <c r="M8" s="12">
        <v>20479.089999999967</v>
      </c>
    </row>
    <row r="9" spans="1:13" x14ac:dyDescent="0.2">
      <c r="A9" s="7" t="s">
        <v>322</v>
      </c>
      <c r="B9" s="7" t="s">
        <v>374</v>
      </c>
      <c r="C9" s="7" t="s">
        <v>362</v>
      </c>
      <c r="D9" s="8">
        <v>2321</v>
      </c>
      <c r="E9" s="7" t="s">
        <v>327</v>
      </c>
      <c r="F9" s="7" t="s">
        <v>73</v>
      </c>
      <c r="G9" s="7" t="s">
        <v>74</v>
      </c>
      <c r="H9" s="9">
        <v>0</v>
      </c>
      <c r="I9" s="9">
        <v>450000</v>
      </c>
      <c r="J9" s="9">
        <v>450000</v>
      </c>
      <c r="K9" s="10">
        <v>1</v>
      </c>
      <c r="L9" s="11">
        <v>500000</v>
      </c>
      <c r="M9" s="12">
        <v>-50000</v>
      </c>
    </row>
    <row r="10" spans="1:13" x14ac:dyDescent="0.2">
      <c r="A10" s="7" t="s">
        <v>322</v>
      </c>
      <c r="B10" s="7" t="s">
        <v>374</v>
      </c>
      <c r="C10" s="7" t="s">
        <v>362</v>
      </c>
      <c r="D10" s="8">
        <v>2324</v>
      </c>
      <c r="E10" s="7" t="s">
        <v>48</v>
      </c>
      <c r="F10" s="7" t="s">
        <v>73</v>
      </c>
      <c r="G10" s="7" t="s">
        <v>74</v>
      </c>
      <c r="H10" s="9"/>
      <c r="I10" s="9"/>
      <c r="J10" s="9"/>
      <c r="K10" s="10" t="s">
        <v>367</v>
      </c>
      <c r="L10" s="11">
        <v>20</v>
      </c>
      <c r="M10" s="12">
        <v>-20</v>
      </c>
    </row>
    <row r="11" spans="1:13" x14ac:dyDescent="0.2">
      <c r="A11" s="7" t="s">
        <v>322</v>
      </c>
      <c r="B11" s="7" t="s">
        <v>374</v>
      </c>
      <c r="C11" s="7" t="s">
        <v>362</v>
      </c>
      <c r="D11" s="8">
        <v>2329</v>
      </c>
      <c r="E11" s="7" t="s">
        <v>52</v>
      </c>
      <c r="F11" s="7" t="s">
        <v>73</v>
      </c>
      <c r="G11" s="7" t="s">
        <v>74</v>
      </c>
      <c r="H11" s="9">
        <v>80000</v>
      </c>
      <c r="I11" s="9">
        <v>80000</v>
      </c>
      <c r="J11" s="9"/>
      <c r="K11" s="10">
        <v>0</v>
      </c>
      <c r="L11" s="11">
        <v>434095.61</v>
      </c>
      <c r="M11" s="12">
        <v>-434095.61</v>
      </c>
    </row>
    <row r="12" spans="1:13" x14ac:dyDescent="0.2">
      <c r="A12" s="7" t="s">
        <v>322</v>
      </c>
      <c r="B12" s="7" t="s">
        <v>374</v>
      </c>
      <c r="C12" s="7" t="s">
        <v>362</v>
      </c>
      <c r="D12" s="8">
        <v>3129</v>
      </c>
      <c r="E12" s="7" t="s">
        <v>328</v>
      </c>
      <c r="F12" s="7" t="s">
        <v>73</v>
      </c>
      <c r="G12" s="7" t="s">
        <v>74</v>
      </c>
      <c r="H12" s="9"/>
      <c r="I12" s="9"/>
      <c r="J12" s="9"/>
      <c r="K12" s="10" t="s">
        <v>367</v>
      </c>
      <c r="L12" s="11">
        <v>1558098.06</v>
      </c>
      <c r="M12" s="12">
        <v>-1558098.06</v>
      </c>
    </row>
    <row r="13" spans="1:13" x14ac:dyDescent="0.2">
      <c r="A13" s="7" t="s">
        <v>322</v>
      </c>
      <c r="B13" s="7" t="s">
        <v>374</v>
      </c>
      <c r="C13" s="7" t="s">
        <v>362</v>
      </c>
      <c r="D13" s="8">
        <v>4116</v>
      </c>
      <c r="E13" s="7" t="s">
        <v>157</v>
      </c>
      <c r="F13" s="7"/>
      <c r="G13" s="7"/>
      <c r="H13" s="9"/>
      <c r="I13" s="9"/>
      <c r="J13" s="9"/>
      <c r="K13" s="10" t="s">
        <v>367</v>
      </c>
      <c r="L13" s="11">
        <v>21600.03</v>
      </c>
      <c r="M13" s="12">
        <v>-21600.03</v>
      </c>
    </row>
    <row r="14" spans="1:13" x14ac:dyDescent="0.2">
      <c r="A14" s="7" t="s">
        <v>322</v>
      </c>
      <c r="B14" s="7" t="s">
        <v>374</v>
      </c>
      <c r="C14" s="7" t="s">
        <v>362</v>
      </c>
      <c r="D14" s="8">
        <v>4122</v>
      </c>
      <c r="E14" s="7" t="s">
        <v>247</v>
      </c>
      <c r="F14" s="7"/>
      <c r="G14" s="7"/>
      <c r="H14" s="9"/>
      <c r="I14" s="9"/>
      <c r="J14" s="9"/>
      <c r="K14" s="10" t="s">
        <v>367</v>
      </c>
      <c r="L14" s="11">
        <v>1000000</v>
      </c>
      <c r="M14" s="12">
        <v>-1000000</v>
      </c>
    </row>
    <row r="15" spans="1:13" x14ac:dyDescent="0.2">
      <c r="A15" s="7" t="s">
        <v>322</v>
      </c>
      <c r="B15" s="7" t="s">
        <v>374</v>
      </c>
      <c r="C15" s="7" t="s">
        <v>362</v>
      </c>
      <c r="D15" s="8">
        <v>4216</v>
      </c>
      <c r="E15" s="7" t="s">
        <v>215</v>
      </c>
      <c r="F15" s="7"/>
      <c r="G15" s="7"/>
      <c r="H15" s="9"/>
      <c r="I15" s="9"/>
      <c r="J15" s="9"/>
      <c r="K15" s="10" t="s">
        <v>367</v>
      </c>
      <c r="L15" s="11">
        <v>91437.79</v>
      </c>
      <c r="M15" s="12">
        <v>-91437.79</v>
      </c>
    </row>
    <row r="16" spans="1:13" s="1" customFormat="1" x14ac:dyDescent="0.2">
      <c r="A16" s="15"/>
      <c r="B16" s="15"/>
      <c r="C16" s="15"/>
      <c r="D16" s="62"/>
      <c r="E16" s="15" t="s">
        <v>371</v>
      </c>
      <c r="F16" s="15"/>
      <c r="G16" s="15"/>
      <c r="H16" s="16">
        <f>SUM(H5:H15)</f>
        <v>590000</v>
      </c>
      <c r="I16" s="16">
        <f t="shared" ref="I16:M16" si="0">SUM(I5:I15)</f>
        <v>1705000</v>
      </c>
      <c r="J16" s="16">
        <f t="shared" si="0"/>
        <v>2307530.7999999998</v>
      </c>
      <c r="K16" s="63">
        <f>J16/I16</f>
        <v>1.3533904985337242</v>
      </c>
      <c r="L16" s="16">
        <f t="shared" si="0"/>
        <v>5191509.62</v>
      </c>
      <c r="M16" s="16">
        <f t="shared" si="0"/>
        <v>-2883978.8200000003</v>
      </c>
    </row>
    <row r="17" spans="1:13" x14ac:dyDescent="0.2">
      <c r="A17" s="38" t="s">
        <v>359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40"/>
    </row>
    <row r="18" spans="1:13" x14ac:dyDescent="0.2">
      <c r="A18" s="7" t="s">
        <v>322</v>
      </c>
      <c r="B18" s="7" t="s">
        <v>374</v>
      </c>
      <c r="C18" s="7" t="s">
        <v>363</v>
      </c>
      <c r="D18" s="8">
        <v>5021</v>
      </c>
      <c r="E18" s="7" t="s">
        <v>219</v>
      </c>
      <c r="F18" s="7" t="s">
        <v>73</v>
      </c>
      <c r="G18" s="7" t="s">
        <v>74</v>
      </c>
      <c r="H18" s="9">
        <v>356000</v>
      </c>
      <c r="I18" s="9">
        <v>356000</v>
      </c>
      <c r="J18" s="9">
        <v>200261</v>
      </c>
      <c r="K18" s="10">
        <v>0.56253089887640451</v>
      </c>
      <c r="L18" s="11">
        <v>189850</v>
      </c>
      <c r="M18" s="12">
        <v>10411</v>
      </c>
    </row>
    <row r="19" spans="1:13" x14ac:dyDescent="0.2">
      <c r="A19" s="7" t="s">
        <v>322</v>
      </c>
      <c r="B19" s="7" t="s">
        <v>374</v>
      </c>
      <c r="C19" s="7" t="s">
        <v>363</v>
      </c>
      <c r="D19" s="8">
        <v>5041</v>
      </c>
      <c r="E19" s="7" t="s">
        <v>329</v>
      </c>
      <c r="F19" s="7" t="s">
        <v>73</v>
      </c>
      <c r="G19" s="7" t="s">
        <v>74</v>
      </c>
      <c r="H19" s="9">
        <v>71000</v>
      </c>
      <c r="I19" s="9">
        <v>118000</v>
      </c>
      <c r="J19" s="9">
        <v>100987.32</v>
      </c>
      <c r="K19" s="10">
        <v>0.85582474576271195</v>
      </c>
      <c r="L19" s="11">
        <v>49440</v>
      </c>
      <c r="M19" s="12">
        <v>51547.320000000007</v>
      </c>
    </row>
    <row r="20" spans="1:13" x14ac:dyDescent="0.2">
      <c r="A20" s="7" t="s">
        <v>322</v>
      </c>
      <c r="B20" s="7" t="s">
        <v>374</v>
      </c>
      <c r="C20" s="7" t="s">
        <v>363</v>
      </c>
      <c r="D20" s="8">
        <v>5137</v>
      </c>
      <c r="E20" s="7" t="s">
        <v>158</v>
      </c>
      <c r="F20" s="7" t="s">
        <v>73</v>
      </c>
      <c r="G20" s="7" t="s">
        <v>74</v>
      </c>
      <c r="H20" s="9">
        <v>70000</v>
      </c>
      <c r="I20" s="9">
        <v>70000</v>
      </c>
      <c r="J20" s="9">
        <v>51343.22</v>
      </c>
      <c r="K20" s="10">
        <v>0.73347457142857142</v>
      </c>
      <c r="L20" s="11">
        <v>105845</v>
      </c>
      <c r="M20" s="12">
        <v>-54501.78</v>
      </c>
    </row>
    <row r="21" spans="1:13" x14ac:dyDescent="0.2">
      <c r="A21" s="7" t="s">
        <v>322</v>
      </c>
      <c r="B21" s="7" t="s">
        <v>374</v>
      </c>
      <c r="C21" s="7" t="s">
        <v>363</v>
      </c>
      <c r="D21" s="8">
        <v>5139</v>
      </c>
      <c r="E21" s="7" t="s">
        <v>161</v>
      </c>
      <c r="F21" s="7" t="s">
        <v>73</v>
      </c>
      <c r="G21" s="7" t="s">
        <v>74</v>
      </c>
      <c r="H21" s="9">
        <v>1642000</v>
      </c>
      <c r="I21" s="9">
        <v>1672000</v>
      </c>
      <c r="J21" s="9">
        <v>1398421.69</v>
      </c>
      <c r="K21" s="10">
        <v>0.83637660885167464</v>
      </c>
      <c r="L21" s="11">
        <v>1216306</v>
      </c>
      <c r="M21" s="12">
        <v>182115.68999999994</v>
      </c>
    </row>
    <row r="22" spans="1:13" x14ac:dyDescent="0.2">
      <c r="A22" s="7" t="s">
        <v>322</v>
      </c>
      <c r="B22" s="7" t="s">
        <v>374</v>
      </c>
      <c r="C22" s="7" t="s">
        <v>363</v>
      </c>
      <c r="D22" s="8">
        <v>5139</v>
      </c>
      <c r="E22" s="7" t="s">
        <v>161</v>
      </c>
      <c r="F22" s="7" t="s">
        <v>325</v>
      </c>
      <c r="G22" s="7" t="s">
        <v>326</v>
      </c>
      <c r="H22" s="9">
        <v>1105000</v>
      </c>
      <c r="I22" s="9">
        <v>1105000</v>
      </c>
      <c r="J22" s="9">
        <v>845020</v>
      </c>
      <c r="K22" s="10">
        <v>0.76472398190045254</v>
      </c>
      <c r="L22" s="11">
        <v>867498</v>
      </c>
      <c r="M22" s="12">
        <v>-22478</v>
      </c>
    </row>
    <row r="23" spans="1:13" x14ac:dyDescent="0.2">
      <c r="A23" s="7" t="s">
        <v>322</v>
      </c>
      <c r="B23" s="7" t="s">
        <v>374</v>
      </c>
      <c r="C23" s="7" t="s">
        <v>363</v>
      </c>
      <c r="D23" s="8">
        <v>5139</v>
      </c>
      <c r="E23" s="7" t="s">
        <v>161</v>
      </c>
      <c r="F23" s="7" t="s">
        <v>30</v>
      </c>
      <c r="G23" s="7" t="s">
        <v>31</v>
      </c>
      <c r="H23" s="9">
        <v>50000</v>
      </c>
      <c r="I23" s="9">
        <v>50000</v>
      </c>
      <c r="J23" s="9"/>
      <c r="K23" s="10">
        <v>0</v>
      </c>
      <c r="L23" s="11">
        <v>2930</v>
      </c>
      <c r="M23" s="12">
        <v>-2930</v>
      </c>
    </row>
    <row r="24" spans="1:13" x14ac:dyDescent="0.2">
      <c r="A24" s="7" t="s">
        <v>322</v>
      </c>
      <c r="B24" s="7" t="s">
        <v>374</v>
      </c>
      <c r="C24" s="7" t="s">
        <v>363</v>
      </c>
      <c r="D24" s="8">
        <v>5154</v>
      </c>
      <c r="E24" s="7" t="s">
        <v>169</v>
      </c>
      <c r="F24" s="7" t="s">
        <v>73</v>
      </c>
      <c r="G24" s="7" t="s">
        <v>74</v>
      </c>
      <c r="H24" s="9">
        <v>30000</v>
      </c>
      <c r="I24" s="9">
        <v>45000</v>
      </c>
      <c r="J24" s="9">
        <v>17653</v>
      </c>
      <c r="K24" s="10">
        <v>0.39228888888888891</v>
      </c>
      <c r="L24" s="11">
        <v>13440</v>
      </c>
      <c r="M24" s="12">
        <v>4213</v>
      </c>
    </row>
    <row r="25" spans="1:13" x14ac:dyDescent="0.2">
      <c r="A25" s="7" t="s">
        <v>322</v>
      </c>
      <c r="B25" s="7" t="s">
        <v>374</v>
      </c>
      <c r="C25" s="7" t="s">
        <v>363</v>
      </c>
      <c r="D25" s="8">
        <v>5164</v>
      </c>
      <c r="E25" s="7" t="s">
        <v>172</v>
      </c>
      <c r="F25" s="7" t="s">
        <v>73</v>
      </c>
      <c r="G25" s="7" t="s">
        <v>74</v>
      </c>
      <c r="H25" s="9">
        <v>133000</v>
      </c>
      <c r="I25" s="9">
        <v>133000</v>
      </c>
      <c r="J25" s="9">
        <v>23599</v>
      </c>
      <c r="K25" s="10">
        <v>0.17743609022556392</v>
      </c>
      <c r="L25" s="11">
        <v>83370</v>
      </c>
      <c r="M25" s="12">
        <v>-59771</v>
      </c>
    </row>
    <row r="26" spans="1:13" x14ac:dyDescent="0.2">
      <c r="A26" s="7" t="s">
        <v>322</v>
      </c>
      <c r="B26" s="7" t="s">
        <v>374</v>
      </c>
      <c r="C26" s="7" t="s">
        <v>363</v>
      </c>
      <c r="D26" s="8">
        <v>5164</v>
      </c>
      <c r="E26" s="7" t="s">
        <v>172</v>
      </c>
      <c r="F26" s="7" t="s">
        <v>173</v>
      </c>
      <c r="G26" s="7" t="s">
        <v>174</v>
      </c>
      <c r="H26" s="9">
        <v>300000</v>
      </c>
      <c r="I26" s="9">
        <v>300000</v>
      </c>
      <c r="J26" s="9">
        <v>224842</v>
      </c>
      <c r="K26" s="10">
        <v>0.74947333333333332</v>
      </c>
      <c r="L26" s="11"/>
      <c r="M26" s="12">
        <v>224842</v>
      </c>
    </row>
    <row r="27" spans="1:13" x14ac:dyDescent="0.2">
      <c r="A27" s="7" t="s">
        <v>322</v>
      </c>
      <c r="B27" s="7" t="s">
        <v>374</v>
      </c>
      <c r="C27" s="7" t="s">
        <v>363</v>
      </c>
      <c r="D27" s="8">
        <v>5169</v>
      </c>
      <c r="E27" s="7" t="s">
        <v>63</v>
      </c>
      <c r="F27" s="7" t="s">
        <v>41</v>
      </c>
      <c r="G27" s="7" t="s">
        <v>42</v>
      </c>
      <c r="H27" s="9"/>
      <c r="I27" s="9"/>
      <c r="J27" s="9"/>
      <c r="K27" s="10" t="s">
        <v>367</v>
      </c>
      <c r="L27" s="11">
        <v>48400</v>
      </c>
      <c r="M27" s="12">
        <v>-48400</v>
      </c>
    </row>
    <row r="28" spans="1:13" x14ac:dyDescent="0.2">
      <c r="A28" s="7" t="s">
        <v>322</v>
      </c>
      <c r="B28" s="7" t="s">
        <v>374</v>
      </c>
      <c r="C28" s="7" t="s">
        <v>363</v>
      </c>
      <c r="D28" s="8">
        <v>5169</v>
      </c>
      <c r="E28" s="7" t="s">
        <v>63</v>
      </c>
      <c r="F28" s="7" t="s">
        <v>73</v>
      </c>
      <c r="G28" s="7" t="s">
        <v>74</v>
      </c>
      <c r="H28" s="9">
        <v>8969000</v>
      </c>
      <c r="I28" s="9">
        <v>9897000</v>
      </c>
      <c r="J28" s="9">
        <v>7398603.3200000003</v>
      </c>
      <c r="K28" s="10">
        <v>0.74756020208143881</v>
      </c>
      <c r="L28" s="11">
        <v>8187703.5800000001</v>
      </c>
      <c r="M28" s="12">
        <v>-789100.25999999978</v>
      </c>
    </row>
    <row r="29" spans="1:13" x14ac:dyDescent="0.2">
      <c r="A29" s="7" t="s">
        <v>322</v>
      </c>
      <c r="B29" s="7" t="s">
        <v>374</v>
      </c>
      <c r="C29" s="7" t="s">
        <v>363</v>
      </c>
      <c r="D29" s="8">
        <v>5169</v>
      </c>
      <c r="E29" s="7" t="s">
        <v>63</v>
      </c>
      <c r="F29" s="7" t="s">
        <v>325</v>
      </c>
      <c r="G29" s="7" t="s">
        <v>326</v>
      </c>
      <c r="H29" s="9">
        <v>960000</v>
      </c>
      <c r="I29" s="9">
        <v>960000</v>
      </c>
      <c r="J29" s="9">
        <v>644805.30000000005</v>
      </c>
      <c r="K29" s="10">
        <v>0.67167218750000002</v>
      </c>
      <c r="L29" s="11">
        <v>694162.1</v>
      </c>
      <c r="M29" s="12">
        <v>-49356.79999999993</v>
      </c>
    </row>
    <row r="30" spans="1:13" x14ac:dyDescent="0.2">
      <c r="A30" s="7" t="s">
        <v>322</v>
      </c>
      <c r="B30" s="7" t="s">
        <v>374</v>
      </c>
      <c r="C30" s="7" t="s">
        <v>363</v>
      </c>
      <c r="D30" s="8">
        <v>5169</v>
      </c>
      <c r="E30" s="7" t="s">
        <v>63</v>
      </c>
      <c r="F30" s="7" t="s">
        <v>147</v>
      </c>
      <c r="G30" s="7" t="s">
        <v>148</v>
      </c>
      <c r="H30" s="9"/>
      <c r="I30" s="9"/>
      <c r="J30" s="9"/>
      <c r="K30" s="10" t="s">
        <v>367</v>
      </c>
      <c r="L30" s="11">
        <v>626428</v>
      </c>
      <c r="M30" s="12">
        <v>-626428</v>
      </c>
    </row>
    <row r="31" spans="1:13" x14ac:dyDescent="0.2">
      <c r="A31" s="7" t="s">
        <v>322</v>
      </c>
      <c r="B31" s="7" t="s">
        <v>374</v>
      </c>
      <c r="C31" s="7" t="s">
        <v>363</v>
      </c>
      <c r="D31" s="8">
        <v>5169</v>
      </c>
      <c r="E31" s="7" t="s">
        <v>63</v>
      </c>
      <c r="F31" s="7" t="s">
        <v>33</v>
      </c>
      <c r="G31" s="7" t="s">
        <v>34</v>
      </c>
      <c r="H31" s="9"/>
      <c r="I31" s="9"/>
      <c r="J31" s="9"/>
      <c r="K31" s="10" t="s">
        <v>367</v>
      </c>
      <c r="L31" s="11">
        <v>288872</v>
      </c>
      <c r="M31" s="12">
        <v>-288872</v>
      </c>
    </row>
    <row r="32" spans="1:13" x14ac:dyDescent="0.2">
      <c r="A32" s="7" t="s">
        <v>322</v>
      </c>
      <c r="B32" s="7" t="s">
        <v>374</v>
      </c>
      <c r="C32" s="7" t="s">
        <v>363</v>
      </c>
      <c r="D32" s="8">
        <v>5169</v>
      </c>
      <c r="E32" s="7" t="s">
        <v>63</v>
      </c>
      <c r="F32" s="7" t="s">
        <v>162</v>
      </c>
      <c r="G32" s="7" t="s">
        <v>163</v>
      </c>
      <c r="H32" s="9"/>
      <c r="I32" s="9"/>
      <c r="J32" s="9"/>
      <c r="K32" s="10" t="s">
        <v>367</v>
      </c>
      <c r="L32" s="11">
        <v>36300</v>
      </c>
      <c r="M32" s="12">
        <v>-36300</v>
      </c>
    </row>
    <row r="33" spans="1:13" x14ac:dyDescent="0.2">
      <c r="A33" s="7" t="s">
        <v>322</v>
      </c>
      <c r="B33" s="7" t="s">
        <v>374</v>
      </c>
      <c r="C33" s="7" t="s">
        <v>363</v>
      </c>
      <c r="D33" s="8">
        <v>5169</v>
      </c>
      <c r="E33" s="7" t="s">
        <v>63</v>
      </c>
      <c r="F33" s="7" t="s">
        <v>30</v>
      </c>
      <c r="G33" s="7" t="s">
        <v>31</v>
      </c>
      <c r="H33" s="9">
        <v>180000</v>
      </c>
      <c r="I33" s="9">
        <v>180000</v>
      </c>
      <c r="J33" s="9">
        <v>82519</v>
      </c>
      <c r="K33" s="10">
        <v>0.4584388888888889</v>
      </c>
      <c r="L33" s="11">
        <v>61441.55</v>
      </c>
      <c r="M33" s="12">
        <v>21077.449999999997</v>
      </c>
    </row>
    <row r="34" spans="1:13" x14ac:dyDescent="0.2">
      <c r="A34" s="7" t="s">
        <v>322</v>
      </c>
      <c r="B34" s="7" t="s">
        <v>374</v>
      </c>
      <c r="C34" s="7" t="s">
        <v>363</v>
      </c>
      <c r="D34" s="8">
        <v>5175</v>
      </c>
      <c r="E34" s="7" t="s">
        <v>226</v>
      </c>
      <c r="F34" s="7" t="s">
        <v>73</v>
      </c>
      <c r="G34" s="7" t="s">
        <v>74</v>
      </c>
      <c r="H34" s="9">
        <v>295000</v>
      </c>
      <c r="I34" s="9">
        <v>330000</v>
      </c>
      <c r="J34" s="9">
        <v>235808.38</v>
      </c>
      <c r="K34" s="10">
        <v>0.71457084848484853</v>
      </c>
      <c r="L34" s="11">
        <v>266772</v>
      </c>
      <c r="M34" s="12">
        <v>-30963.619999999995</v>
      </c>
    </row>
    <row r="35" spans="1:13" x14ac:dyDescent="0.2">
      <c r="A35" s="7" t="s">
        <v>322</v>
      </c>
      <c r="B35" s="7" t="s">
        <v>374</v>
      </c>
      <c r="C35" s="7" t="s">
        <v>363</v>
      </c>
      <c r="D35" s="8">
        <v>5175</v>
      </c>
      <c r="E35" s="7" t="s">
        <v>226</v>
      </c>
      <c r="F35" s="7" t="s">
        <v>30</v>
      </c>
      <c r="G35" s="7" t="s">
        <v>31</v>
      </c>
      <c r="H35" s="9">
        <v>40000</v>
      </c>
      <c r="I35" s="9">
        <v>40000</v>
      </c>
      <c r="J35" s="9">
        <v>24919</v>
      </c>
      <c r="K35" s="10">
        <v>0.62297499999999995</v>
      </c>
      <c r="L35" s="11">
        <v>21119</v>
      </c>
      <c r="M35" s="12">
        <v>3800</v>
      </c>
    </row>
    <row r="36" spans="1:13" x14ac:dyDescent="0.2">
      <c r="A36" s="7" t="s">
        <v>322</v>
      </c>
      <c r="B36" s="7" t="s">
        <v>374</v>
      </c>
      <c r="C36" s="7" t="s">
        <v>363</v>
      </c>
      <c r="D36" s="8">
        <v>5194</v>
      </c>
      <c r="E36" s="7" t="s">
        <v>254</v>
      </c>
      <c r="F36" s="7" t="s">
        <v>73</v>
      </c>
      <c r="G36" s="7" t="s">
        <v>74</v>
      </c>
      <c r="H36" s="9">
        <v>100000</v>
      </c>
      <c r="I36" s="9">
        <v>100000</v>
      </c>
      <c r="J36" s="9">
        <v>69352</v>
      </c>
      <c r="K36" s="10">
        <v>0.69352000000000003</v>
      </c>
      <c r="L36" s="11">
        <v>183878</v>
      </c>
      <c r="M36" s="12">
        <v>-114526</v>
      </c>
    </row>
    <row r="37" spans="1:13" x14ac:dyDescent="0.2">
      <c r="A37" s="7" t="s">
        <v>322</v>
      </c>
      <c r="B37" s="7" t="s">
        <v>374</v>
      </c>
      <c r="C37" s="7" t="s">
        <v>363</v>
      </c>
      <c r="D37" s="8">
        <v>5194</v>
      </c>
      <c r="E37" s="7" t="s">
        <v>254</v>
      </c>
      <c r="F37" s="7" t="s">
        <v>30</v>
      </c>
      <c r="G37" s="7" t="s">
        <v>31</v>
      </c>
      <c r="H37" s="9">
        <v>100000</v>
      </c>
      <c r="I37" s="9">
        <v>100000</v>
      </c>
      <c r="J37" s="9">
        <v>29386</v>
      </c>
      <c r="K37" s="10">
        <v>0.29386000000000001</v>
      </c>
      <c r="L37" s="11">
        <v>43460</v>
      </c>
      <c r="M37" s="12">
        <v>-14074</v>
      </c>
    </row>
    <row r="38" spans="1:13" x14ac:dyDescent="0.2">
      <c r="A38" s="7" t="s">
        <v>322</v>
      </c>
      <c r="B38" s="7" t="s">
        <v>374</v>
      </c>
      <c r="C38" s="7" t="s">
        <v>363</v>
      </c>
      <c r="D38" s="8">
        <v>5222</v>
      </c>
      <c r="E38" s="7" t="s">
        <v>85</v>
      </c>
      <c r="F38" s="7" t="s">
        <v>330</v>
      </c>
      <c r="G38" s="7" t="s">
        <v>331</v>
      </c>
      <c r="H38" s="9"/>
      <c r="I38" s="9"/>
      <c r="J38" s="9"/>
      <c r="K38" s="10" t="s">
        <v>367</v>
      </c>
      <c r="L38" s="11">
        <v>19934</v>
      </c>
      <c r="M38" s="12">
        <v>-19934</v>
      </c>
    </row>
    <row r="39" spans="1:13" x14ac:dyDescent="0.2">
      <c r="A39" s="7" t="s">
        <v>322</v>
      </c>
      <c r="B39" s="7" t="s">
        <v>374</v>
      </c>
      <c r="C39" s="7" t="s">
        <v>363</v>
      </c>
      <c r="D39" s="8">
        <v>5229</v>
      </c>
      <c r="E39" s="7" t="s">
        <v>91</v>
      </c>
      <c r="F39" s="7" t="s">
        <v>49</v>
      </c>
      <c r="G39" s="7" t="s">
        <v>50</v>
      </c>
      <c r="H39" s="9">
        <v>40000</v>
      </c>
      <c r="I39" s="9">
        <v>100000</v>
      </c>
      <c r="J39" s="9">
        <v>100000</v>
      </c>
      <c r="K39" s="10">
        <v>1</v>
      </c>
      <c r="L39" s="11"/>
      <c r="M39" s="12">
        <v>100000</v>
      </c>
    </row>
    <row r="40" spans="1:13" x14ac:dyDescent="0.2">
      <c r="A40" s="7" t="s">
        <v>322</v>
      </c>
      <c r="B40" s="7" t="s">
        <v>374</v>
      </c>
      <c r="C40" s="7" t="s">
        <v>363</v>
      </c>
      <c r="D40" s="8">
        <v>5492</v>
      </c>
      <c r="E40" s="7" t="s">
        <v>103</v>
      </c>
      <c r="F40" s="7" t="s">
        <v>283</v>
      </c>
      <c r="G40" s="7" t="s">
        <v>284</v>
      </c>
      <c r="H40" s="9">
        <v>0</v>
      </c>
      <c r="I40" s="9">
        <v>69000</v>
      </c>
      <c r="J40" s="9">
        <v>57646</v>
      </c>
      <c r="K40" s="10">
        <v>0.83544927536231883</v>
      </c>
      <c r="L40" s="11">
        <v>83892</v>
      </c>
      <c r="M40" s="12">
        <v>-26246</v>
      </c>
    </row>
    <row r="41" spans="1:13" x14ac:dyDescent="0.2">
      <c r="A41" s="7" t="s">
        <v>322</v>
      </c>
      <c r="B41" s="7" t="s">
        <v>374</v>
      </c>
      <c r="C41" s="7" t="s">
        <v>363</v>
      </c>
      <c r="D41" s="8">
        <v>5492</v>
      </c>
      <c r="E41" s="7" t="s">
        <v>103</v>
      </c>
      <c r="F41" s="7" t="s">
        <v>49</v>
      </c>
      <c r="G41" s="7" t="s">
        <v>50</v>
      </c>
      <c r="H41" s="9"/>
      <c r="I41" s="9"/>
      <c r="J41" s="9"/>
      <c r="K41" s="10" t="s">
        <v>367</v>
      </c>
      <c r="L41" s="11">
        <v>137000</v>
      </c>
      <c r="M41" s="12">
        <v>-137000</v>
      </c>
    </row>
    <row r="42" spans="1:13" s="1" customFormat="1" x14ac:dyDescent="0.2">
      <c r="A42" s="42"/>
      <c r="B42" s="42"/>
      <c r="C42" s="42"/>
      <c r="D42" s="42"/>
      <c r="E42" s="42" t="s">
        <v>359</v>
      </c>
      <c r="F42" s="42"/>
      <c r="G42" s="42"/>
      <c r="H42" s="43">
        <f>SUM(H18:H41)</f>
        <v>14441000</v>
      </c>
      <c r="I42" s="43">
        <f t="shared" ref="I42:M42" si="1">SUM(I18:I41)</f>
        <v>15625000</v>
      </c>
      <c r="J42" s="43">
        <f t="shared" si="1"/>
        <v>11505166.230000002</v>
      </c>
      <c r="K42" s="57">
        <f>J42/I42</f>
        <v>0.73633063872000015</v>
      </c>
      <c r="L42" s="43">
        <f t="shared" si="1"/>
        <v>13228041.23</v>
      </c>
      <c r="M42" s="43">
        <f t="shared" si="1"/>
        <v>-1722874.9999999995</v>
      </c>
    </row>
  </sheetData>
  <mergeCells count="2">
    <mergeCell ref="A4:M4"/>
    <mergeCell ref="A17:M17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workbookViewId="0"/>
  </sheetViews>
  <sheetFormatPr defaultRowHeight="12.75" x14ac:dyDescent="0.2"/>
  <cols>
    <col min="1" max="1" width="5.83203125" bestFit="1" customWidth="1"/>
    <col min="2" max="2" width="25.5" bestFit="1" customWidth="1"/>
    <col min="3" max="3" width="6.83203125" bestFit="1" customWidth="1"/>
    <col min="4" max="4" width="5.83203125" bestFit="1" customWidth="1"/>
    <col min="5" max="5" width="66" bestFit="1" customWidth="1"/>
    <col min="6" max="6" width="5.1640625" bestFit="1" customWidth="1"/>
    <col min="7" max="7" width="28.5" bestFit="1" customWidth="1"/>
    <col min="8" max="10" width="14.6640625" bestFit="1" customWidth="1"/>
    <col min="11" max="11" width="10.1640625" bestFit="1" customWidth="1"/>
    <col min="12" max="12" width="14.6640625" bestFit="1" customWidth="1"/>
    <col min="13" max="13" width="13.5" bestFit="1" customWidth="1"/>
  </cols>
  <sheetData>
    <row r="1" spans="1:13" ht="15" x14ac:dyDescent="0.25">
      <c r="A1" s="80" t="s">
        <v>387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6" t="s">
        <v>368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">
      <c r="A5" s="7" t="s">
        <v>332</v>
      </c>
      <c r="B5" s="7" t="s">
        <v>333</v>
      </c>
      <c r="C5" s="7" t="s">
        <v>362</v>
      </c>
      <c r="D5" s="8">
        <v>2111</v>
      </c>
      <c r="E5" s="7" t="s">
        <v>29</v>
      </c>
      <c r="F5" s="7" t="s">
        <v>334</v>
      </c>
      <c r="G5" s="7" t="s">
        <v>335</v>
      </c>
      <c r="H5" s="9">
        <v>7680000</v>
      </c>
      <c r="I5" s="9">
        <v>7980000</v>
      </c>
      <c r="J5" s="9">
        <v>9289327.6999999993</v>
      </c>
      <c r="K5" s="10">
        <v>1.1640761528822055</v>
      </c>
      <c r="L5" s="11">
        <v>7657832.5</v>
      </c>
      <c r="M5" s="12">
        <v>1631495.1999999993</v>
      </c>
    </row>
    <row r="6" spans="1:13" x14ac:dyDescent="0.2">
      <c r="A6" s="7" t="s">
        <v>332</v>
      </c>
      <c r="B6" s="7" t="s">
        <v>333</v>
      </c>
      <c r="C6" s="7" t="s">
        <v>362</v>
      </c>
      <c r="D6" s="8">
        <v>2212</v>
      </c>
      <c r="E6" s="7" t="s">
        <v>40</v>
      </c>
      <c r="F6" s="7" t="s">
        <v>334</v>
      </c>
      <c r="G6" s="7" t="s">
        <v>335</v>
      </c>
      <c r="H6" s="9">
        <v>1865000</v>
      </c>
      <c r="I6" s="9">
        <v>1865000</v>
      </c>
      <c r="J6" s="9">
        <v>2043996.3</v>
      </c>
      <c r="K6" s="10">
        <v>1.0959765683646112</v>
      </c>
      <c r="L6" s="11">
        <v>917058.5</v>
      </c>
      <c r="M6" s="12">
        <v>1126937.8</v>
      </c>
    </row>
    <row r="7" spans="1:13" x14ac:dyDescent="0.2">
      <c r="A7" s="7" t="s">
        <v>332</v>
      </c>
      <c r="B7" s="7" t="s">
        <v>333</v>
      </c>
      <c r="C7" s="7" t="s">
        <v>362</v>
      </c>
      <c r="D7" s="8">
        <v>2322</v>
      </c>
      <c r="E7" s="7" t="s">
        <v>146</v>
      </c>
      <c r="F7" s="7" t="s">
        <v>334</v>
      </c>
      <c r="G7" s="7" t="s">
        <v>335</v>
      </c>
      <c r="H7" s="9"/>
      <c r="I7" s="9"/>
      <c r="J7" s="9"/>
      <c r="K7" s="10" t="s">
        <v>367</v>
      </c>
      <c r="L7" s="11">
        <v>60049</v>
      </c>
      <c r="M7" s="12">
        <v>-60049</v>
      </c>
    </row>
    <row r="8" spans="1:13" x14ac:dyDescent="0.2">
      <c r="A8" s="7" t="s">
        <v>332</v>
      </c>
      <c r="B8" s="7" t="s">
        <v>333</v>
      </c>
      <c r="C8" s="7" t="s">
        <v>362</v>
      </c>
      <c r="D8" s="8">
        <v>2324</v>
      </c>
      <c r="E8" s="7" t="s">
        <v>48</v>
      </c>
      <c r="F8" s="7" t="s">
        <v>334</v>
      </c>
      <c r="G8" s="7" t="s">
        <v>335</v>
      </c>
      <c r="H8" s="9"/>
      <c r="I8" s="9"/>
      <c r="J8" s="9">
        <v>43711.75</v>
      </c>
      <c r="K8" s="10" t="s">
        <v>367</v>
      </c>
      <c r="L8" s="11">
        <v>305220</v>
      </c>
      <c r="M8" s="12">
        <v>-261508.25</v>
      </c>
    </row>
    <row r="9" spans="1:13" x14ac:dyDescent="0.2">
      <c r="A9" s="7" t="s">
        <v>332</v>
      </c>
      <c r="B9" s="7" t="s">
        <v>333</v>
      </c>
      <c r="C9" s="7" t="s">
        <v>362</v>
      </c>
      <c r="D9" s="8">
        <v>4116</v>
      </c>
      <c r="E9" s="7" t="s">
        <v>157</v>
      </c>
      <c r="F9" s="7"/>
      <c r="G9" s="7"/>
      <c r="H9" s="9"/>
      <c r="I9" s="9"/>
      <c r="J9" s="9"/>
      <c r="K9" s="10" t="s">
        <v>367</v>
      </c>
      <c r="L9" s="11">
        <v>227000</v>
      </c>
      <c r="M9" s="12">
        <v>-227000</v>
      </c>
    </row>
    <row r="10" spans="1:13" x14ac:dyDescent="0.2">
      <c r="A10" s="13"/>
      <c r="B10" s="13"/>
      <c r="C10" s="13"/>
      <c r="D10" s="14"/>
      <c r="E10" s="15" t="s">
        <v>371</v>
      </c>
      <c r="F10" s="13"/>
      <c r="G10" s="13"/>
      <c r="H10" s="16">
        <f>SUM(H5:H9)</f>
        <v>9545000</v>
      </c>
      <c r="I10" s="16">
        <f t="shared" ref="I10:M10" si="0">SUM(I5:I9)</f>
        <v>9845000</v>
      </c>
      <c r="J10" s="16">
        <f t="shared" si="0"/>
        <v>11377035.75</v>
      </c>
      <c r="K10" s="68">
        <f>J10/I10</f>
        <v>1.1556156170644998</v>
      </c>
      <c r="L10" s="16">
        <f t="shared" si="0"/>
        <v>9167160</v>
      </c>
      <c r="M10" s="16">
        <f t="shared" si="0"/>
        <v>2209875.7499999991</v>
      </c>
    </row>
    <row r="11" spans="1:13" x14ac:dyDescent="0.2">
      <c r="A11" s="38" t="s">
        <v>359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</row>
    <row r="12" spans="1:13" x14ac:dyDescent="0.2">
      <c r="A12" s="7" t="s">
        <v>332</v>
      </c>
      <c r="B12" s="7" t="s">
        <v>333</v>
      </c>
      <c r="C12" s="7" t="s">
        <v>363</v>
      </c>
      <c r="D12" s="8">
        <v>5011</v>
      </c>
      <c r="E12" s="7" t="s">
        <v>218</v>
      </c>
      <c r="F12" s="7" t="s">
        <v>334</v>
      </c>
      <c r="G12" s="7" t="s">
        <v>335</v>
      </c>
      <c r="H12" s="9">
        <v>23750000</v>
      </c>
      <c r="I12" s="9">
        <v>24070000</v>
      </c>
      <c r="J12" s="9">
        <v>23831118</v>
      </c>
      <c r="K12" s="10">
        <v>0.99007552970502699</v>
      </c>
      <c r="L12" s="11">
        <v>21122823</v>
      </c>
      <c r="M12" s="12">
        <v>2708295</v>
      </c>
    </row>
    <row r="13" spans="1:13" x14ac:dyDescent="0.2">
      <c r="A13" s="7" t="s">
        <v>332</v>
      </c>
      <c r="B13" s="7" t="s">
        <v>333</v>
      </c>
      <c r="C13" s="7" t="s">
        <v>363</v>
      </c>
      <c r="D13" s="8">
        <v>5021</v>
      </c>
      <c r="E13" s="7" t="s">
        <v>219</v>
      </c>
      <c r="F13" s="7" t="s">
        <v>334</v>
      </c>
      <c r="G13" s="7" t="s">
        <v>335</v>
      </c>
      <c r="H13" s="9"/>
      <c r="I13" s="9"/>
      <c r="J13" s="9"/>
      <c r="K13" s="10" t="s">
        <v>367</v>
      </c>
      <c r="L13" s="11">
        <v>17000</v>
      </c>
      <c r="M13" s="12">
        <v>-17000</v>
      </c>
    </row>
    <row r="14" spans="1:13" x14ac:dyDescent="0.2">
      <c r="A14" s="7" t="s">
        <v>332</v>
      </c>
      <c r="B14" s="7" t="s">
        <v>333</v>
      </c>
      <c r="C14" s="7" t="s">
        <v>363</v>
      </c>
      <c r="D14" s="8">
        <v>5031</v>
      </c>
      <c r="E14" s="7" t="s">
        <v>220</v>
      </c>
      <c r="F14" s="7" t="s">
        <v>334</v>
      </c>
      <c r="G14" s="7" t="s">
        <v>335</v>
      </c>
      <c r="H14" s="9">
        <v>5938000</v>
      </c>
      <c r="I14" s="9">
        <v>6018000</v>
      </c>
      <c r="J14" s="9">
        <v>5966336.25</v>
      </c>
      <c r="K14" s="10">
        <v>0.99141512961116651</v>
      </c>
      <c r="L14" s="11">
        <v>5276766.75</v>
      </c>
      <c r="M14" s="12">
        <v>689569.5</v>
      </c>
    </row>
    <row r="15" spans="1:13" x14ac:dyDescent="0.2">
      <c r="A15" s="7" t="s">
        <v>332</v>
      </c>
      <c r="B15" s="7" t="s">
        <v>333</v>
      </c>
      <c r="C15" s="7" t="s">
        <v>363</v>
      </c>
      <c r="D15" s="8">
        <v>5032</v>
      </c>
      <c r="E15" s="7" t="s">
        <v>221</v>
      </c>
      <c r="F15" s="7" t="s">
        <v>334</v>
      </c>
      <c r="G15" s="7" t="s">
        <v>335</v>
      </c>
      <c r="H15" s="9">
        <v>2138000</v>
      </c>
      <c r="I15" s="9">
        <v>2167000</v>
      </c>
      <c r="J15" s="9">
        <v>2147877</v>
      </c>
      <c r="K15" s="10">
        <v>0.99117535763728659</v>
      </c>
      <c r="L15" s="11">
        <v>1899655</v>
      </c>
      <c r="M15" s="12">
        <v>248222</v>
      </c>
    </row>
    <row r="16" spans="1:13" x14ac:dyDescent="0.2">
      <c r="A16" s="7" t="s">
        <v>332</v>
      </c>
      <c r="B16" s="7" t="s">
        <v>333</v>
      </c>
      <c r="C16" s="7" t="s">
        <v>363</v>
      </c>
      <c r="D16" s="8">
        <v>5132</v>
      </c>
      <c r="E16" s="7" t="s">
        <v>300</v>
      </c>
      <c r="F16" s="7" t="s">
        <v>334</v>
      </c>
      <c r="G16" s="7" t="s">
        <v>335</v>
      </c>
      <c r="H16" s="9">
        <v>90000</v>
      </c>
      <c r="I16" s="9">
        <v>90000</v>
      </c>
      <c r="J16" s="9">
        <v>82370.95</v>
      </c>
      <c r="K16" s="10">
        <v>0.91523277777777778</v>
      </c>
      <c r="L16" s="11">
        <v>32166.71</v>
      </c>
      <c r="M16" s="12">
        <v>50204.24</v>
      </c>
    </row>
    <row r="17" spans="1:13" x14ac:dyDescent="0.2">
      <c r="A17" s="7" t="s">
        <v>332</v>
      </c>
      <c r="B17" s="7" t="s">
        <v>333</v>
      </c>
      <c r="C17" s="7" t="s">
        <v>363</v>
      </c>
      <c r="D17" s="8">
        <v>5134</v>
      </c>
      <c r="E17" s="7" t="s">
        <v>302</v>
      </c>
      <c r="F17" s="7" t="s">
        <v>334</v>
      </c>
      <c r="G17" s="7" t="s">
        <v>335</v>
      </c>
      <c r="H17" s="9">
        <v>1010000</v>
      </c>
      <c r="I17" s="9">
        <v>1010000</v>
      </c>
      <c r="J17" s="9">
        <v>967469</v>
      </c>
      <c r="K17" s="10">
        <v>0.95789009900990096</v>
      </c>
      <c r="L17" s="11">
        <v>1253862.69</v>
      </c>
      <c r="M17" s="12">
        <v>-286393.68999999994</v>
      </c>
    </row>
    <row r="18" spans="1:13" x14ac:dyDescent="0.2">
      <c r="A18" s="7" t="s">
        <v>332</v>
      </c>
      <c r="B18" s="7" t="s">
        <v>333</v>
      </c>
      <c r="C18" s="7" t="s">
        <v>363</v>
      </c>
      <c r="D18" s="8">
        <v>5136</v>
      </c>
      <c r="E18" s="7" t="s">
        <v>222</v>
      </c>
      <c r="F18" s="7" t="s">
        <v>334</v>
      </c>
      <c r="G18" s="7" t="s">
        <v>335</v>
      </c>
      <c r="H18" s="9">
        <v>15000</v>
      </c>
      <c r="I18" s="9">
        <v>15000</v>
      </c>
      <c r="J18" s="9">
        <v>13000</v>
      </c>
      <c r="K18" s="10">
        <v>0.8666666666666667</v>
      </c>
      <c r="L18" s="11">
        <v>11561</v>
      </c>
      <c r="M18" s="12">
        <v>1439</v>
      </c>
    </row>
    <row r="19" spans="1:13" x14ac:dyDescent="0.2">
      <c r="A19" s="7" t="s">
        <v>332</v>
      </c>
      <c r="B19" s="7" t="s">
        <v>333</v>
      </c>
      <c r="C19" s="7" t="s">
        <v>363</v>
      </c>
      <c r="D19" s="8">
        <v>5137</v>
      </c>
      <c r="E19" s="7" t="s">
        <v>158</v>
      </c>
      <c r="F19" s="7" t="s">
        <v>334</v>
      </c>
      <c r="G19" s="7" t="s">
        <v>335</v>
      </c>
      <c r="H19" s="9">
        <v>587000</v>
      </c>
      <c r="I19" s="9">
        <v>687000</v>
      </c>
      <c r="J19" s="9">
        <v>681277.43999999994</v>
      </c>
      <c r="K19" s="10">
        <v>0.99167021834061131</v>
      </c>
      <c r="L19" s="11">
        <v>1173676.47</v>
      </c>
      <c r="M19" s="12">
        <v>-492399.03</v>
      </c>
    </row>
    <row r="20" spans="1:13" x14ac:dyDescent="0.2">
      <c r="A20" s="7" t="s">
        <v>332</v>
      </c>
      <c r="B20" s="7" t="s">
        <v>333</v>
      </c>
      <c r="C20" s="7" t="s">
        <v>363</v>
      </c>
      <c r="D20" s="8">
        <v>5139</v>
      </c>
      <c r="E20" s="7" t="s">
        <v>161</v>
      </c>
      <c r="F20" s="7" t="s">
        <v>334</v>
      </c>
      <c r="G20" s="7" t="s">
        <v>335</v>
      </c>
      <c r="H20" s="9">
        <v>545000</v>
      </c>
      <c r="I20" s="9">
        <v>645000</v>
      </c>
      <c r="J20" s="9">
        <v>601029.35</v>
      </c>
      <c r="K20" s="10">
        <v>0.93182844961240308</v>
      </c>
      <c r="L20" s="11">
        <v>500234.16</v>
      </c>
      <c r="M20" s="12">
        <v>100795.19</v>
      </c>
    </row>
    <row r="21" spans="1:13" x14ac:dyDescent="0.2">
      <c r="A21" s="7" t="s">
        <v>332</v>
      </c>
      <c r="B21" s="7" t="s">
        <v>333</v>
      </c>
      <c r="C21" s="7" t="s">
        <v>363</v>
      </c>
      <c r="D21" s="8">
        <v>5151</v>
      </c>
      <c r="E21" s="7" t="s">
        <v>164</v>
      </c>
      <c r="F21" s="7" t="s">
        <v>334</v>
      </c>
      <c r="G21" s="7" t="s">
        <v>335</v>
      </c>
      <c r="H21" s="9">
        <v>100000</v>
      </c>
      <c r="I21" s="9">
        <v>100000</v>
      </c>
      <c r="J21" s="9">
        <v>61756</v>
      </c>
      <c r="K21" s="10">
        <v>0.61756</v>
      </c>
      <c r="L21" s="11">
        <v>71620</v>
      </c>
      <c r="M21" s="12">
        <v>-9864</v>
      </c>
    </row>
    <row r="22" spans="1:13" x14ac:dyDescent="0.2">
      <c r="A22" s="7" t="s">
        <v>332</v>
      </c>
      <c r="B22" s="7" t="s">
        <v>333</v>
      </c>
      <c r="C22" s="7" t="s">
        <v>363</v>
      </c>
      <c r="D22" s="8">
        <v>5152</v>
      </c>
      <c r="E22" s="7" t="s">
        <v>167</v>
      </c>
      <c r="F22" s="7" t="s">
        <v>334</v>
      </c>
      <c r="G22" s="7" t="s">
        <v>335</v>
      </c>
      <c r="H22" s="9">
        <v>450000</v>
      </c>
      <c r="I22" s="9">
        <v>450000</v>
      </c>
      <c r="J22" s="9">
        <v>403721.19</v>
      </c>
      <c r="K22" s="10">
        <v>0.89715820000000002</v>
      </c>
      <c r="L22" s="11">
        <v>405563.36</v>
      </c>
      <c r="M22" s="12">
        <v>-1842.1699999999837</v>
      </c>
    </row>
    <row r="23" spans="1:13" x14ac:dyDescent="0.2">
      <c r="A23" s="7" t="s">
        <v>332</v>
      </c>
      <c r="B23" s="7" t="s">
        <v>333</v>
      </c>
      <c r="C23" s="7" t="s">
        <v>363</v>
      </c>
      <c r="D23" s="8">
        <v>5154</v>
      </c>
      <c r="E23" s="7" t="s">
        <v>169</v>
      </c>
      <c r="F23" s="7" t="s">
        <v>334</v>
      </c>
      <c r="G23" s="7" t="s">
        <v>335</v>
      </c>
      <c r="H23" s="9">
        <v>800000</v>
      </c>
      <c r="I23" s="9">
        <v>800000</v>
      </c>
      <c r="J23" s="9">
        <v>735495.46</v>
      </c>
      <c r="K23" s="10">
        <v>0.9193693249999999</v>
      </c>
      <c r="L23" s="11">
        <v>517473</v>
      </c>
      <c r="M23" s="12">
        <v>218022.45999999996</v>
      </c>
    </row>
    <row r="24" spans="1:13" x14ac:dyDescent="0.2">
      <c r="A24" s="7" t="s">
        <v>332</v>
      </c>
      <c r="B24" s="7" t="s">
        <v>333</v>
      </c>
      <c r="C24" s="7" t="s">
        <v>363</v>
      </c>
      <c r="D24" s="8">
        <v>5156</v>
      </c>
      <c r="E24" s="7" t="s">
        <v>170</v>
      </c>
      <c r="F24" s="7" t="s">
        <v>334</v>
      </c>
      <c r="G24" s="7" t="s">
        <v>335</v>
      </c>
      <c r="H24" s="9">
        <v>895000</v>
      </c>
      <c r="I24" s="9">
        <v>795000</v>
      </c>
      <c r="J24" s="9">
        <v>724274.9</v>
      </c>
      <c r="K24" s="10">
        <v>0.91103761006289308</v>
      </c>
      <c r="L24" s="11">
        <v>753850.6</v>
      </c>
      <c r="M24" s="12">
        <v>-29575.699999999953</v>
      </c>
    </row>
    <row r="25" spans="1:13" x14ac:dyDescent="0.2">
      <c r="A25" s="7" t="s">
        <v>332</v>
      </c>
      <c r="B25" s="7" t="s">
        <v>333</v>
      </c>
      <c r="C25" s="7" t="s">
        <v>363</v>
      </c>
      <c r="D25" s="8">
        <v>5161</v>
      </c>
      <c r="E25" s="7" t="s">
        <v>223</v>
      </c>
      <c r="F25" s="7" t="s">
        <v>334</v>
      </c>
      <c r="G25" s="7" t="s">
        <v>335</v>
      </c>
      <c r="H25" s="9">
        <v>1000</v>
      </c>
      <c r="I25" s="9">
        <v>1000</v>
      </c>
      <c r="J25" s="9">
        <v>764</v>
      </c>
      <c r="K25" s="10">
        <v>0.76400000000000001</v>
      </c>
      <c r="L25" s="11">
        <v>280</v>
      </c>
      <c r="M25" s="12">
        <v>484</v>
      </c>
    </row>
    <row r="26" spans="1:13" x14ac:dyDescent="0.2">
      <c r="A26" s="7" t="s">
        <v>332</v>
      </c>
      <c r="B26" s="7" t="s">
        <v>333</v>
      </c>
      <c r="C26" s="7" t="s">
        <v>363</v>
      </c>
      <c r="D26" s="8">
        <v>5162</v>
      </c>
      <c r="E26" s="7" t="s">
        <v>171</v>
      </c>
      <c r="F26" s="7" t="s">
        <v>334</v>
      </c>
      <c r="G26" s="7" t="s">
        <v>335</v>
      </c>
      <c r="H26" s="9">
        <v>200000</v>
      </c>
      <c r="I26" s="9">
        <v>180000</v>
      </c>
      <c r="J26" s="9">
        <v>134869.6</v>
      </c>
      <c r="K26" s="10">
        <v>0.74927555555555558</v>
      </c>
      <c r="L26" s="11">
        <v>146152.95000000001</v>
      </c>
      <c r="M26" s="12">
        <v>-11283.350000000006</v>
      </c>
    </row>
    <row r="27" spans="1:13" x14ac:dyDescent="0.2">
      <c r="A27" s="7" t="s">
        <v>332</v>
      </c>
      <c r="B27" s="7" t="s">
        <v>333</v>
      </c>
      <c r="C27" s="7" t="s">
        <v>363</v>
      </c>
      <c r="D27" s="8">
        <v>5163</v>
      </c>
      <c r="E27" s="7" t="s">
        <v>61</v>
      </c>
      <c r="F27" s="7" t="s">
        <v>334</v>
      </c>
      <c r="G27" s="7" t="s">
        <v>335</v>
      </c>
      <c r="H27" s="9">
        <v>350000</v>
      </c>
      <c r="I27" s="9">
        <v>350000</v>
      </c>
      <c r="J27" s="9">
        <v>236508</v>
      </c>
      <c r="K27" s="10">
        <v>0.67573714285714281</v>
      </c>
      <c r="L27" s="11">
        <v>260278</v>
      </c>
      <c r="M27" s="12">
        <v>-23770</v>
      </c>
    </row>
    <row r="28" spans="1:13" x14ac:dyDescent="0.2">
      <c r="A28" s="7" t="s">
        <v>332</v>
      </c>
      <c r="B28" s="7" t="s">
        <v>333</v>
      </c>
      <c r="C28" s="7" t="s">
        <v>363</v>
      </c>
      <c r="D28" s="8">
        <v>5164</v>
      </c>
      <c r="E28" s="7" t="s">
        <v>172</v>
      </c>
      <c r="F28" s="7" t="s">
        <v>334</v>
      </c>
      <c r="G28" s="7" t="s">
        <v>335</v>
      </c>
      <c r="H28" s="9">
        <v>30000</v>
      </c>
      <c r="I28" s="9">
        <v>10000</v>
      </c>
      <c r="J28" s="9">
        <v>5364</v>
      </c>
      <c r="K28" s="10">
        <v>0.53639999999999999</v>
      </c>
      <c r="L28" s="11">
        <v>4500</v>
      </c>
      <c r="M28" s="12">
        <v>864</v>
      </c>
    </row>
    <row r="29" spans="1:13" x14ac:dyDescent="0.2">
      <c r="A29" s="7" t="s">
        <v>332</v>
      </c>
      <c r="B29" s="7" t="s">
        <v>333</v>
      </c>
      <c r="C29" s="7" t="s">
        <v>363</v>
      </c>
      <c r="D29" s="8">
        <v>5167</v>
      </c>
      <c r="E29" s="7" t="s">
        <v>224</v>
      </c>
      <c r="F29" s="7" t="s">
        <v>334</v>
      </c>
      <c r="G29" s="7" t="s">
        <v>335</v>
      </c>
      <c r="H29" s="9">
        <v>260000</v>
      </c>
      <c r="I29" s="9">
        <v>316000</v>
      </c>
      <c r="J29" s="9">
        <v>289936</v>
      </c>
      <c r="K29" s="10">
        <v>0.91751898734177217</v>
      </c>
      <c r="L29" s="11">
        <v>341264.8</v>
      </c>
      <c r="M29" s="12">
        <v>-51328.799999999988</v>
      </c>
    </row>
    <row r="30" spans="1:13" x14ac:dyDescent="0.2">
      <c r="A30" s="7" t="s">
        <v>332</v>
      </c>
      <c r="B30" s="7" t="s">
        <v>333</v>
      </c>
      <c r="C30" s="7" t="s">
        <v>363</v>
      </c>
      <c r="D30" s="8">
        <v>5169</v>
      </c>
      <c r="E30" s="7" t="s">
        <v>63</v>
      </c>
      <c r="F30" s="7" t="s">
        <v>334</v>
      </c>
      <c r="G30" s="7" t="s">
        <v>335</v>
      </c>
      <c r="H30" s="9">
        <v>1975000</v>
      </c>
      <c r="I30" s="9">
        <v>1994000</v>
      </c>
      <c r="J30" s="9">
        <v>1710434.97</v>
      </c>
      <c r="K30" s="10">
        <v>0.85779085757271811</v>
      </c>
      <c r="L30" s="11">
        <v>1885019.92</v>
      </c>
      <c r="M30" s="12">
        <v>-174584.94999999995</v>
      </c>
    </row>
    <row r="31" spans="1:13" x14ac:dyDescent="0.2">
      <c r="A31" s="7" t="s">
        <v>332</v>
      </c>
      <c r="B31" s="7" t="s">
        <v>333</v>
      </c>
      <c r="C31" s="7" t="s">
        <v>363</v>
      </c>
      <c r="D31" s="8">
        <v>5171</v>
      </c>
      <c r="E31" s="7" t="s">
        <v>187</v>
      </c>
      <c r="F31" s="7" t="s">
        <v>334</v>
      </c>
      <c r="G31" s="7" t="s">
        <v>335</v>
      </c>
      <c r="H31" s="9">
        <v>1510000</v>
      </c>
      <c r="I31" s="9">
        <v>881000</v>
      </c>
      <c r="J31" s="9">
        <v>613334.38</v>
      </c>
      <c r="K31" s="10">
        <v>0.69617977298524403</v>
      </c>
      <c r="L31" s="11">
        <v>987823.33</v>
      </c>
      <c r="M31" s="12">
        <v>-374488.94999999995</v>
      </c>
    </row>
    <row r="32" spans="1:13" x14ac:dyDescent="0.2">
      <c r="A32" s="7" t="s">
        <v>332</v>
      </c>
      <c r="B32" s="7" t="s">
        <v>333</v>
      </c>
      <c r="C32" s="7" t="s">
        <v>363</v>
      </c>
      <c r="D32" s="8">
        <v>5172</v>
      </c>
      <c r="E32" s="7" t="s">
        <v>203</v>
      </c>
      <c r="F32" s="7" t="s">
        <v>334</v>
      </c>
      <c r="G32" s="7" t="s">
        <v>335</v>
      </c>
      <c r="H32" s="9">
        <v>85000</v>
      </c>
      <c r="I32" s="9">
        <v>85000</v>
      </c>
      <c r="J32" s="9">
        <v>44714</v>
      </c>
      <c r="K32" s="10">
        <v>0.52604705882352942</v>
      </c>
      <c r="L32" s="11">
        <v>44780</v>
      </c>
      <c r="M32" s="12">
        <v>-66</v>
      </c>
    </row>
    <row r="33" spans="1:13" x14ac:dyDescent="0.2">
      <c r="A33" s="7" t="s">
        <v>332</v>
      </c>
      <c r="B33" s="7" t="s">
        <v>333</v>
      </c>
      <c r="C33" s="7" t="s">
        <v>363</v>
      </c>
      <c r="D33" s="8">
        <v>5173</v>
      </c>
      <c r="E33" s="7" t="s">
        <v>225</v>
      </c>
      <c r="F33" s="7" t="s">
        <v>334</v>
      </c>
      <c r="G33" s="7" t="s">
        <v>335</v>
      </c>
      <c r="H33" s="9">
        <v>30000</v>
      </c>
      <c r="I33" s="9">
        <v>30000</v>
      </c>
      <c r="J33" s="9">
        <v>27996</v>
      </c>
      <c r="K33" s="10">
        <v>0.93320000000000003</v>
      </c>
      <c r="L33" s="11"/>
      <c r="M33" s="12">
        <v>27996</v>
      </c>
    </row>
    <row r="34" spans="1:13" x14ac:dyDescent="0.2">
      <c r="A34" s="7" t="s">
        <v>332</v>
      </c>
      <c r="B34" s="7" t="s">
        <v>333</v>
      </c>
      <c r="C34" s="7" t="s">
        <v>363</v>
      </c>
      <c r="D34" s="8">
        <v>5175</v>
      </c>
      <c r="E34" s="7" t="s">
        <v>226</v>
      </c>
      <c r="F34" s="7" t="s">
        <v>334</v>
      </c>
      <c r="G34" s="7" t="s">
        <v>335</v>
      </c>
      <c r="H34" s="9">
        <v>20000</v>
      </c>
      <c r="I34" s="9">
        <v>20000</v>
      </c>
      <c r="J34" s="9">
        <v>19900</v>
      </c>
      <c r="K34" s="10">
        <v>0.995</v>
      </c>
      <c r="L34" s="11">
        <v>19596</v>
      </c>
      <c r="M34" s="12">
        <v>304</v>
      </c>
    </row>
    <row r="35" spans="1:13" x14ac:dyDescent="0.2">
      <c r="A35" s="7" t="s">
        <v>332</v>
      </c>
      <c r="B35" s="7" t="s">
        <v>333</v>
      </c>
      <c r="C35" s="7" t="s">
        <v>363</v>
      </c>
      <c r="D35" s="8">
        <v>5178</v>
      </c>
      <c r="E35" s="7" t="s">
        <v>198</v>
      </c>
      <c r="F35" s="7" t="s">
        <v>334</v>
      </c>
      <c r="G35" s="7" t="s">
        <v>335</v>
      </c>
      <c r="H35" s="9">
        <v>754000</v>
      </c>
      <c r="I35" s="9">
        <v>526000</v>
      </c>
      <c r="J35" s="9">
        <v>522584.38</v>
      </c>
      <c r="K35" s="10">
        <v>0.9935064258555133</v>
      </c>
      <c r="L35" s="11">
        <v>1049854.45</v>
      </c>
      <c r="M35" s="12">
        <v>-527270.06999999995</v>
      </c>
    </row>
    <row r="36" spans="1:13" x14ac:dyDescent="0.2">
      <c r="A36" s="7" t="s">
        <v>332</v>
      </c>
      <c r="B36" s="7" t="s">
        <v>333</v>
      </c>
      <c r="C36" s="7" t="s">
        <v>363</v>
      </c>
      <c r="D36" s="8">
        <v>5361</v>
      </c>
      <c r="E36" s="7" t="s">
        <v>200</v>
      </c>
      <c r="F36" s="7" t="s">
        <v>334</v>
      </c>
      <c r="G36" s="7" t="s">
        <v>335</v>
      </c>
      <c r="H36" s="9">
        <v>25000</v>
      </c>
      <c r="I36" s="9">
        <v>25000</v>
      </c>
      <c r="J36" s="9">
        <v>21400</v>
      </c>
      <c r="K36" s="10">
        <v>0.85599999999999998</v>
      </c>
      <c r="L36" s="11">
        <v>18000</v>
      </c>
      <c r="M36" s="12">
        <v>3400</v>
      </c>
    </row>
    <row r="37" spans="1:13" x14ac:dyDescent="0.2">
      <c r="A37" s="7" t="s">
        <v>332</v>
      </c>
      <c r="B37" s="7" t="s">
        <v>333</v>
      </c>
      <c r="C37" s="7" t="s">
        <v>363</v>
      </c>
      <c r="D37" s="8">
        <v>5362</v>
      </c>
      <c r="E37" s="7" t="s">
        <v>99</v>
      </c>
      <c r="F37" s="7" t="s">
        <v>334</v>
      </c>
      <c r="G37" s="7" t="s">
        <v>335</v>
      </c>
      <c r="H37" s="9">
        <v>4000</v>
      </c>
      <c r="I37" s="9">
        <v>4000</v>
      </c>
      <c r="J37" s="9">
        <v>3000</v>
      </c>
      <c r="K37" s="10">
        <v>0.75</v>
      </c>
      <c r="L37" s="11">
        <v>4500</v>
      </c>
      <c r="M37" s="12">
        <v>-1500</v>
      </c>
    </row>
    <row r="38" spans="1:13" x14ac:dyDescent="0.2">
      <c r="A38" s="7" t="s">
        <v>332</v>
      </c>
      <c r="B38" s="7" t="s">
        <v>333</v>
      </c>
      <c r="C38" s="7" t="s">
        <v>363</v>
      </c>
      <c r="D38" s="8">
        <v>5499</v>
      </c>
      <c r="E38" s="7" t="s">
        <v>105</v>
      </c>
      <c r="F38" s="7" t="s">
        <v>334</v>
      </c>
      <c r="G38" s="7" t="s">
        <v>335</v>
      </c>
      <c r="H38" s="9">
        <v>0</v>
      </c>
      <c r="I38" s="9">
        <v>15000</v>
      </c>
      <c r="J38" s="9">
        <v>15000</v>
      </c>
      <c r="K38" s="10">
        <v>1</v>
      </c>
      <c r="L38" s="11"/>
      <c r="M38" s="12">
        <v>15000</v>
      </c>
    </row>
    <row r="39" spans="1:13" x14ac:dyDescent="0.2">
      <c r="A39" s="7" t="s">
        <v>332</v>
      </c>
      <c r="B39" s="7" t="s">
        <v>333</v>
      </c>
      <c r="C39" s="7" t="s">
        <v>363</v>
      </c>
      <c r="D39" s="8">
        <v>6111</v>
      </c>
      <c r="E39" s="7" t="s">
        <v>203</v>
      </c>
      <c r="F39" s="7" t="s">
        <v>334</v>
      </c>
      <c r="G39" s="7" t="s">
        <v>335</v>
      </c>
      <c r="H39" s="9">
        <v>0</v>
      </c>
      <c r="I39" s="9">
        <v>670000</v>
      </c>
      <c r="J39" s="9">
        <v>665500</v>
      </c>
      <c r="K39" s="10">
        <v>0.99328358208955225</v>
      </c>
      <c r="L39" s="11"/>
      <c r="M39" s="12">
        <v>665500</v>
      </c>
    </row>
    <row r="40" spans="1:13" x14ac:dyDescent="0.2">
      <c r="A40" s="7" t="s">
        <v>332</v>
      </c>
      <c r="B40" s="7" t="s">
        <v>333</v>
      </c>
      <c r="C40" s="7" t="s">
        <v>363</v>
      </c>
      <c r="D40" s="8">
        <v>6122</v>
      </c>
      <c r="E40" s="7" t="s">
        <v>205</v>
      </c>
      <c r="F40" s="7" t="s">
        <v>334</v>
      </c>
      <c r="G40" s="7" t="s">
        <v>335</v>
      </c>
      <c r="H40" s="9">
        <v>435000</v>
      </c>
      <c r="I40" s="9">
        <v>2855000</v>
      </c>
      <c r="J40" s="9"/>
      <c r="K40" s="10">
        <v>0</v>
      </c>
      <c r="L40" s="11">
        <v>119369</v>
      </c>
      <c r="M40" s="12">
        <v>-119369</v>
      </c>
    </row>
    <row r="41" spans="1:13" x14ac:dyDescent="0.2">
      <c r="A41" s="7" t="s">
        <v>332</v>
      </c>
      <c r="B41" s="7" t="s">
        <v>333</v>
      </c>
      <c r="C41" s="7" t="s">
        <v>363</v>
      </c>
      <c r="D41" s="8">
        <v>6123</v>
      </c>
      <c r="E41" s="7" t="s">
        <v>206</v>
      </c>
      <c r="F41" s="7" t="s">
        <v>334</v>
      </c>
      <c r="G41" s="7" t="s">
        <v>335</v>
      </c>
      <c r="H41" s="9">
        <v>320000</v>
      </c>
      <c r="I41" s="9">
        <v>166000</v>
      </c>
      <c r="J41" s="9">
        <v>74593.36</v>
      </c>
      <c r="K41" s="10">
        <v>0.44935759036144579</v>
      </c>
      <c r="L41" s="11"/>
      <c r="M41" s="12">
        <v>74593.36</v>
      </c>
    </row>
    <row r="42" spans="1:13" x14ac:dyDescent="0.2">
      <c r="A42" s="41"/>
      <c r="B42" s="41"/>
      <c r="C42" s="41"/>
      <c r="D42" s="41"/>
      <c r="E42" s="42" t="s">
        <v>359</v>
      </c>
      <c r="F42" s="41"/>
      <c r="G42" s="41"/>
      <c r="H42" s="43">
        <f>SUM(H12:H41)</f>
        <v>42317000</v>
      </c>
      <c r="I42" s="43">
        <f t="shared" ref="I42:M42" si="1">SUM(I12:I41)</f>
        <v>44975000</v>
      </c>
      <c r="J42" s="43">
        <f t="shared" si="1"/>
        <v>40601624.230000004</v>
      </c>
      <c r="K42" s="64">
        <f>J42/I42</f>
        <v>0.90275984947192889</v>
      </c>
      <c r="L42" s="43">
        <f t="shared" si="1"/>
        <v>37917671.190000005</v>
      </c>
      <c r="M42" s="43">
        <f t="shared" si="1"/>
        <v>2683953.040000001</v>
      </c>
    </row>
  </sheetData>
  <mergeCells count="2">
    <mergeCell ref="A4:M4"/>
    <mergeCell ref="A11:M1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2.75" x14ac:dyDescent="0.2"/>
  <cols>
    <col min="1" max="1" width="5.83203125" style="65" bestFit="1" customWidth="1"/>
    <col min="2" max="2" width="44.33203125" style="65" bestFit="1" customWidth="1"/>
    <col min="3" max="3" width="6.33203125" style="65" bestFit="1" customWidth="1"/>
    <col min="4" max="4" width="8" style="65" bestFit="1" customWidth="1"/>
    <col min="5" max="5" width="55.5" style="65" bestFit="1" customWidth="1"/>
    <col min="6" max="6" width="5.83203125" style="65" bestFit="1" customWidth="1"/>
    <col min="7" max="7" width="33.6640625" style="65" bestFit="1" customWidth="1"/>
    <col min="8" max="10" width="11.5" style="65" bestFit="1" customWidth="1"/>
    <col min="11" max="11" width="9.83203125" style="65" bestFit="1" customWidth="1"/>
    <col min="12" max="12" width="11.5" style="65" bestFit="1" customWidth="1"/>
    <col min="13" max="13" width="11" style="65" bestFit="1" customWidth="1"/>
    <col min="14" max="16384" width="9.33203125" style="65"/>
  </cols>
  <sheetData>
    <row r="1" spans="1:13" ht="15" x14ac:dyDescent="0.25">
      <c r="A1" s="80" t="s">
        <v>388</v>
      </c>
    </row>
    <row r="3" spans="1:13" ht="51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35" t="s">
        <v>368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</row>
    <row r="5" spans="1:13" x14ac:dyDescent="0.2">
      <c r="A5" s="7" t="s">
        <v>336</v>
      </c>
      <c r="B5" s="7" t="s">
        <v>337</v>
      </c>
      <c r="C5" s="7" t="s">
        <v>362</v>
      </c>
      <c r="D5" s="8">
        <v>2324</v>
      </c>
      <c r="E5" s="7" t="s">
        <v>48</v>
      </c>
      <c r="F5" s="7" t="s">
        <v>292</v>
      </c>
      <c r="G5" s="7" t="s">
        <v>293</v>
      </c>
      <c r="H5" s="9"/>
      <c r="I5" s="9"/>
      <c r="J5" s="9">
        <v>27284</v>
      </c>
      <c r="K5" s="10" t="s">
        <v>367</v>
      </c>
      <c r="L5" s="11">
        <v>29908</v>
      </c>
      <c r="M5" s="12">
        <v>-2624</v>
      </c>
    </row>
    <row r="6" spans="1:13" x14ac:dyDescent="0.2">
      <c r="A6" s="7" t="s">
        <v>336</v>
      </c>
      <c r="B6" s="7" t="s">
        <v>337</v>
      </c>
      <c r="C6" s="7" t="s">
        <v>362</v>
      </c>
      <c r="D6" s="8">
        <v>4116</v>
      </c>
      <c r="E6" s="7" t="s">
        <v>157</v>
      </c>
      <c r="F6" s="7"/>
      <c r="G6" s="7"/>
      <c r="H6" s="9">
        <v>0</v>
      </c>
      <c r="I6" s="9">
        <v>2000</v>
      </c>
      <c r="J6" s="9">
        <v>2182</v>
      </c>
      <c r="K6" s="10">
        <v>1.091</v>
      </c>
      <c r="L6" s="11"/>
      <c r="M6" s="12">
        <v>2182</v>
      </c>
    </row>
    <row r="7" spans="1:13" x14ac:dyDescent="0.2">
      <c r="A7" s="7" t="s">
        <v>336</v>
      </c>
      <c r="B7" s="7" t="s">
        <v>337</v>
      </c>
      <c r="C7" s="7" t="s">
        <v>362</v>
      </c>
      <c r="D7" s="8">
        <v>4122</v>
      </c>
      <c r="E7" s="7" t="s">
        <v>247</v>
      </c>
      <c r="F7" s="7"/>
      <c r="G7" s="7"/>
      <c r="H7" s="9"/>
      <c r="I7" s="9"/>
      <c r="J7" s="9"/>
      <c r="K7" s="10" t="s">
        <v>367</v>
      </c>
      <c r="L7" s="11">
        <v>2430</v>
      </c>
      <c r="M7" s="12">
        <v>-2430</v>
      </c>
    </row>
    <row r="8" spans="1:13" s="67" customFormat="1" x14ac:dyDescent="0.2">
      <c r="A8" s="15"/>
      <c r="B8" s="15"/>
      <c r="C8" s="15"/>
      <c r="D8" s="62" t="s">
        <v>368</v>
      </c>
      <c r="E8" s="15"/>
      <c r="F8" s="15"/>
      <c r="G8" s="15"/>
      <c r="H8" s="16">
        <f>SUM(H5:H7)</f>
        <v>0</v>
      </c>
      <c r="I8" s="16">
        <f t="shared" ref="I8:M8" si="0">SUM(I5:I7)</f>
        <v>2000</v>
      </c>
      <c r="J8" s="16">
        <f t="shared" si="0"/>
        <v>29466</v>
      </c>
      <c r="K8" s="63">
        <f>SUM(K5:K7)</f>
        <v>1.091</v>
      </c>
      <c r="L8" s="16">
        <f t="shared" si="0"/>
        <v>32338</v>
      </c>
      <c r="M8" s="16">
        <f t="shared" si="0"/>
        <v>-2872</v>
      </c>
    </row>
    <row r="9" spans="1:13" s="67" customFormat="1" x14ac:dyDescent="0.2">
      <c r="A9" s="69" t="s">
        <v>359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1"/>
    </row>
    <row r="10" spans="1:13" x14ac:dyDescent="0.2">
      <c r="A10" s="7" t="s">
        <v>336</v>
      </c>
      <c r="B10" s="7" t="s">
        <v>337</v>
      </c>
      <c r="C10" s="7" t="s">
        <v>363</v>
      </c>
      <c r="D10" s="8">
        <v>5021</v>
      </c>
      <c r="E10" s="7" t="s">
        <v>219</v>
      </c>
      <c r="F10" s="7" t="s">
        <v>292</v>
      </c>
      <c r="G10" s="7" t="s">
        <v>293</v>
      </c>
      <c r="H10" s="9">
        <v>540000</v>
      </c>
      <c r="I10" s="9">
        <v>540000</v>
      </c>
      <c r="J10" s="9">
        <v>515901</v>
      </c>
      <c r="K10" s="10">
        <v>0.95537222222222218</v>
      </c>
      <c r="L10" s="11">
        <v>503489</v>
      </c>
      <c r="M10" s="12">
        <v>12412</v>
      </c>
    </row>
    <row r="11" spans="1:13" x14ac:dyDescent="0.2">
      <c r="A11" s="7" t="s">
        <v>336</v>
      </c>
      <c r="B11" s="7" t="s">
        <v>337</v>
      </c>
      <c r="C11" s="7" t="s">
        <v>363</v>
      </c>
      <c r="D11" s="8">
        <v>5132</v>
      </c>
      <c r="E11" s="7" t="s">
        <v>300</v>
      </c>
      <c r="F11" s="7" t="s">
        <v>292</v>
      </c>
      <c r="G11" s="7" t="s">
        <v>293</v>
      </c>
      <c r="H11" s="9">
        <v>40000</v>
      </c>
      <c r="I11" s="9">
        <v>40000</v>
      </c>
      <c r="J11" s="9">
        <v>15165</v>
      </c>
      <c r="K11" s="10">
        <v>0.37912499999999999</v>
      </c>
      <c r="L11" s="11">
        <v>42460</v>
      </c>
      <c r="M11" s="12">
        <v>-27295</v>
      </c>
    </row>
    <row r="12" spans="1:13" x14ac:dyDescent="0.2">
      <c r="A12" s="7" t="s">
        <v>336</v>
      </c>
      <c r="B12" s="7" t="s">
        <v>337</v>
      </c>
      <c r="C12" s="7" t="s">
        <v>363</v>
      </c>
      <c r="D12" s="8">
        <v>5133</v>
      </c>
      <c r="E12" s="7" t="s">
        <v>301</v>
      </c>
      <c r="F12" s="7" t="s">
        <v>292</v>
      </c>
      <c r="G12" s="7" t="s">
        <v>293</v>
      </c>
      <c r="H12" s="9">
        <v>1000</v>
      </c>
      <c r="I12" s="9">
        <v>1000</v>
      </c>
      <c r="J12" s="9"/>
      <c r="K12" s="10">
        <v>0</v>
      </c>
      <c r="L12" s="11"/>
      <c r="M12" s="12">
        <v>0</v>
      </c>
    </row>
    <row r="13" spans="1:13" x14ac:dyDescent="0.2">
      <c r="A13" s="7" t="s">
        <v>336</v>
      </c>
      <c r="B13" s="7" t="s">
        <v>337</v>
      </c>
      <c r="C13" s="7" t="s">
        <v>363</v>
      </c>
      <c r="D13" s="8">
        <v>5134</v>
      </c>
      <c r="E13" s="7" t="s">
        <v>302</v>
      </c>
      <c r="F13" s="7" t="s">
        <v>292</v>
      </c>
      <c r="G13" s="7" t="s">
        <v>293</v>
      </c>
      <c r="H13" s="9">
        <v>3000</v>
      </c>
      <c r="I13" s="9">
        <v>3000</v>
      </c>
      <c r="J13" s="9"/>
      <c r="K13" s="10">
        <v>0</v>
      </c>
      <c r="L13" s="11"/>
      <c r="M13" s="12">
        <v>0</v>
      </c>
    </row>
    <row r="14" spans="1:13" x14ac:dyDescent="0.2">
      <c r="A14" s="7" t="s">
        <v>336</v>
      </c>
      <c r="B14" s="7" t="s">
        <v>337</v>
      </c>
      <c r="C14" s="7" t="s">
        <v>363</v>
      </c>
      <c r="D14" s="8">
        <v>5137</v>
      </c>
      <c r="E14" s="7" t="s">
        <v>158</v>
      </c>
      <c r="F14" s="7" t="s">
        <v>292</v>
      </c>
      <c r="G14" s="7" t="s">
        <v>293</v>
      </c>
      <c r="H14" s="9">
        <v>25000</v>
      </c>
      <c r="I14" s="9">
        <v>25000</v>
      </c>
      <c r="J14" s="9">
        <v>6787</v>
      </c>
      <c r="K14" s="10">
        <v>0.27148</v>
      </c>
      <c r="L14" s="11">
        <v>13023</v>
      </c>
      <c r="M14" s="12">
        <v>-6236</v>
      </c>
    </row>
    <row r="15" spans="1:13" x14ac:dyDescent="0.2">
      <c r="A15" s="7" t="s">
        <v>336</v>
      </c>
      <c r="B15" s="7" t="s">
        <v>337</v>
      </c>
      <c r="C15" s="7" t="s">
        <v>363</v>
      </c>
      <c r="D15" s="8">
        <v>5139</v>
      </c>
      <c r="E15" s="7" t="s">
        <v>161</v>
      </c>
      <c r="F15" s="7" t="s">
        <v>292</v>
      </c>
      <c r="G15" s="7" t="s">
        <v>293</v>
      </c>
      <c r="H15" s="9">
        <v>25000</v>
      </c>
      <c r="I15" s="9">
        <v>25000</v>
      </c>
      <c r="J15" s="9">
        <v>13949</v>
      </c>
      <c r="K15" s="10">
        <v>0.55796000000000001</v>
      </c>
      <c r="L15" s="11">
        <v>10336</v>
      </c>
      <c r="M15" s="12">
        <v>3613</v>
      </c>
    </row>
    <row r="16" spans="1:13" x14ac:dyDescent="0.2">
      <c r="A16" s="7" t="s">
        <v>336</v>
      </c>
      <c r="B16" s="7" t="s">
        <v>337</v>
      </c>
      <c r="C16" s="7" t="s">
        <v>363</v>
      </c>
      <c r="D16" s="8">
        <v>5151</v>
      </c>
      <c r="E16" s="7" t="s">
        <v>164</v>
      </c>
      <c r="F16" s="7" t="s">
        <v>292</v>
      </c>
      <c r="G16" s="7" t="s">
        <v>293</v>
      </c>
      <c r="H16" s="9">
        <v>20000</v>
      </c>
      <c r="I16" s="9">
        <v>20000</v>
      </c>
      <c r="J16" s="9">
        <v>6790</v>
      </c>
      <c r="K16" s="10">
        <v>0.33950000000000002</v>
      </c>
      <c r="L16" s="11">
        <v>7601</v>
      </c>
      <c r="M16" s="12">
        <v>-811</v>
      </c>
    </row>
    <row r="17" spans="1:13" x14ac:dyDescent="0.2">
      <c r="A17" s="7" t="s">
        <v>336</v>
      </c>
      <c r="B17" s="7" t="s">
        <v>337</v>
      </c>
      <c r="C17" s="7" t="s">
        <v>363</v>
      </c>
      <c r="D17" s="8">
        <v>5153</v>
      </c>
      <c r="E17" s="7" t="s">
        <v>168</v>
      </c>
      <c r="F17" s="7" t="s">
        <v>292</v>
      </c>
      <c r="G17" s="7" t="s">
        <v>293</v>
      </c>
      <c r="H17" s="9">
        <v>75000</v>
      </c>
      <c r="I17" s="9">
        <v>75000</v>
      </c>
      <c r="J17" s="9">
        <v>48589.440000000002</v>
      </c>
      <c r="K17" s="10">
        <v>0.64785920000000008</v>
      </c>
      <c r="L17" s="11">
        <v>50000</v>
      </c>
      <c r="M17" s="12">
        <v>-1410.5599999999977</v>
      </c>
    </row>
    <row r="18" spans="1:13" x14ac:dyDescent="0.2">
      <c r="A18" s="7" t="s">
        <v>336</v>
      </c>
      <c r="B18" s="7" t="s">
        <v>337</v>
      </c>
      <c r="C18" s="7" t="s">
        <v>363</v>
      </c>
      <c r="D18" s="8">
        <v>5154</v>
      </c>
      <c r="E18" s="7" t="s">
        <v>169</v>
      </c>
      <c r="F18" s="7" t="s">
        <v>292</v>
      </c>
      <c r="G18" s="7" t="s">
        <v>293</v>
      </c>
      <c r="H18" s="9">
        <v>30000</v>
      </c>
      <c r="I18" s="9">
        <v>30000</v>
      </c>
      <c r="J18" s="9">
        <v>10430</v>
      </c>
      <c r="K18" s="10">
        <v>0.34766666666666668</v>
      </c>
      <c r="L18" s="11">
        <v>17390</v>
      </c>
      <c r="M18" s="12">
        <v>-6960</v>
      </c>
    </row>
    <row r="19" spans="1:13" x14ac:dyDescent="0.2">
      <c r="A19" s="7" t="s">
        <v>336</v>
      </c>
      <c r="B19" s="7" t="s">
        <v>337</v>
      </c>
      <c r="C19" s="7" t="s">
        <v>363</v>
      </c>
      <c r="D19" s="8">
        <v>5156</v>
      </c>
      <c r="E19" s="7" t="s">
        <v>170</v>
      </c>
      <c r="F19" s="7" t="s">
        <v>292</v>
      </c>
      <c r="G19" s="7" t="s">
        <v>293</v>
      </c>
      <c r="H19" s="9">
        <v>35000</v>
      </c>
      <c r="I19" s="9">
        <v>37000</v>
      </c>
      <c r="J19" s="9">
        <v>11879</v>
      </c>
      <c r="K19" s="10">
        <v>0.32105405405405407</v>
      </c>
      <c r="L19" s="11">
        <v>14872</v>
      </c>
      <c r="M19" s="12">
        <v>-2993</v>
      </c>
    </row>
    <row r="20" spans="1:13" x14ac:dyDescent="0.2">
      <c r="A20" s="7" t="s">
        <v>336</v>
      </c>
      <c r="B20" s="7" t="s">
        <v>337</v>
      </c>
      <c r="C20" s="7" t="s">
        <v>363</v>
      </c>
      <c r="D20" s="8">
        <v>5162</v>
      </c>
      <c r="E20" s="7" t="s">
        <v>171</v>
      </c>
      <c r="F20" s="7" t="s">
        <v>292</v>
      </c>
      <c r="G20" s="7" t="s">
        <v>293</v>
      </c>
      <c r="H20" s="9">
        <v>10000</v>
      </c>
      <c r="I20" s="9">
        <v>10000</v>
      </c>
      <c r="J20" s="9">
        <v>5505.41</v>
      </c>
      <c r="K20" s="10">
        <v>0.55054099999999995</v>
      </c>
      <c r="L20" s="11">
        <v>5798</v>
      </c>
      <c r="M20" s="12">
        <v>-292.59000000000015</v>
      </c>
    </row>
    <row r="21" spans="1:13" x14ac:dyDescent="0.2">
      <c r="A21" s="7" t="s">
        <v>336</v>
      </c>
      <c r="B21" s="7" t="s">
        <v>337</v>
      </c>
      <c r="C21" s="7" t="s">
        <v>363</v>
      </c>
      <c r="D21" s="8">
        <v>5163</v>
      </c>
      <c r="E21" s="7" t="s">
        <v>61</v>
      </c>
      <c r="F21" s="7" t="s">
        <v>292</v>
      </c>
      <c r="G21" s="7" t="s">
        <v>293</v>
      </c>
      <c r="H21" s="9">
        <v>65000</v>
      </c>
      <c r="I21" s="9">
        <v>65000</v>
      </c>
      <c r="J21" s="9">
        <v>38777.49</v>
      </c>
      <c r="K21" s="10">
        <v>0.59657676923076919</v>
      </c>
      <c r="L21" s="11">
        <v>42109.57</v>
      </c>
      <c r="M21" s="12">
        <v>-3332.0800000000017</v>
      </c>
    </row>
    <row r="22" spans="1:13" x14ac:dyDescent="0.2">
      <c r="A22" s="7" t="s">
        <v>336</v>
      </c>
      <c r="B22" s="7" t="s">
        <v>337</v>
      </c>
      <c r="C22" s="7" t="s">
        <v>363</v>
      </c>
      <c r="D22" s="8">
        <v>5169</v>
      </c>
      <c r="E22" s="7" t="s">
        <v>63</v>
      </c>
      <c r="F22" s="7" t="s">
        <v>292</v>
      </c>
      <c r="G22" s="7" t="s">
        <v>293</v>
      </c>
      <c r="H22" s="9">
        <v>40000</v>
      </c>
      <c r="I22" s="9">
        <v>40000</v>
      </c>
      <c r="J22" s="9">
        <v>19787.5</v>
      </c>
      <c r="K22" s="10">
        <v>0.4946875</v>
      </c>
      <c r="L22" s="11">
        <v>26738.34</v>
      </c>
      <c r="M22" s="12">
        <v>-6950.84</v>
      </c>
    </row>
    <row r="23" spans="1:13" x14ac:dyDescent="0.2">
      <c r="A23" s="7" t="s">
        <v>336</v>
      </c>
      <c r="B23" s="7" t="s">
        <v>337</v>
      </c>
      <c r="C23" s="7" t="s">
        <v>363</v>
      </c>
      <c r="D23" s="8">
        <v>5171</v>
      </c>
      <c r="E23" s="7" t="s">
        <v>187</v>
      </c>
      <c r="F23" s="7" t="s">
        <v>292</v>
      </c>
      <c r="G23" s="7" t="s">
        <v>293</v>
      </c>
      <c r="H23" s="9">
        <v>50000</v>
      </c>
      <c r="I23" s="9">
        <v>50000</v>
      </c>
      <c r="J23" s="9">
        <v>41287.949999999997</v>
      </c>
      <c r="K23" s="10">
        <v>0.82575899999999991</v>
      </c>
      <c r="L23" s="11">
        <v>3025</v>
      </c>
      <c r="M23" s="12">
        <v>38262.949999999997</v>
      </c>
    </row>
    <row r="24" spans="1:13" s="67" customFormat="1" x14ac:dyDescent="0.2">
      <c r="A24" s="42"/>
      <c r="B24" s="42"/>
      <c r="C24" s="42"/>
      <c r="D24" s="42" t="s">
        <v>359</v>
      </c>
      <c r="E24" s="42"/>
      <c r="F24" s="42"/>
      <c r="G24" s="42"/>
      <c r="H24" s="43">
        <f>SUM(H10:H23)</f>
        <v>959000</v>
      </c>
      <c r="I24" s="43">
        <f t="shared" ref="I24:M24" si="1">SUM(I10:I23)</f>
        <v>961000</v>
      </c>
      <c r="J24" s="43">
        <f t="shared" si="1"/>
        <v>734848.78999999992</v>
      </c>
      <c r="K24" s="57">
        <f>SUM(K21:K23)</f>
        <v>1.9170232692307692</v>
      </c>
      <c r="L24" s="43">
        <f t="shared" si="1"/>
        <v>736841.90999999992</v>
      </c>
      <c r="M24" s="43">
        <f t="shared" si="1"/>
        <v>-1993.1199999999953</v>
      </c>
    </row>
  </sheetData>
  <mergeCells count="2">
    <mergeCell ref="A4:M4"/>
    <mergeCell ref="A9:M9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>
      <selection activeCell="A2" sqref="A2"/>
    </sheetView>
  </sheetViews>
  <sheetFormatPr defaultRowHeight="12.75" x14ac:dyDescent="0.2"/>
  <cols>
    <col min="1" max="1" width="5.83203125" style="65" bestFit="1" customWidth="1"/>
    <col min="2" max="2" width="32.83203125" style="65" bestFit="1" customWidth="1"/>
    <col min="3" max="3" width="6.33203125" style="65" bestFit="1" customWidth="1"/>
    <col min="4" max="4" width="14.5" style="65" bestFit="1" customWidth="1"/>
    <col min="5" max="5" width="81.5" style="65" bestFit="1" customWidth="1"/>
    <col min="6" max="6" width="5.83203125" style="65" bestFit="1" customWidth="1"/>
    <col min="7" max="7" width="60.5" style="65" bestFit="1" customWidth="1"/>
    <col min="8" max="9" width="15.6640625" style="65" bestFit="1" customWidth="1"/>
    <col min="10" max="10" width="14.5" style="65" bestFit="1" customWidth="1"/>
    <col min="11" max="11" width="9" style="65" bestFit="1" customWidth="1"/>
    <col min="12" max="12" width="14.5" style="65" bestFit="1" customWidth="1"/>
    <col min="13" max="13" width="14" style="65" bestFit="1" customWidth="1"/>
    <col min="14" max="16384" width="9.33203125" style="65"/>
  </cols>
  <sheetData>
    <row r="1" spans="1:13" ht="15" x14ac:dyDescent="0.25">
      <c r="A1" s="80" t="s">
        <v>398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35" t="s">
        <v>368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</row>
    <row r="5" spans="1:13" x14ac:dyDescent="0.2">
      <c r="A5" s="7" t="s">
        <v>338</v>
      </c>
      <c r="B5" s="7" t="s">
        <v>339</v>
      </c>
      <c r="C5" s="7" t="s">
        <v>362</v>
      </c>
      <c r="D5" s="8">
        <v>2141</v>
      </c>
      <c r="E5" s="7" t="s">
        <v>35</v>
      </c>
      <c r="F5" s="7" t="s">
        <v>36</v>
      </c>
      <c r="G5" s="7" t="s">
        <v>37</v>
      </c>
      <c r="H5" s="9"/>
      <c r="I5" s="9"/>
      <c r="J5" s="9">
        <v>28318.68</v>
      </c>
      <c r="K5" s="10" t="s">
        <v>367</v>
      </c>
      <c r="L5" s="11">
        <v>50724.83</v>
      </c>
      <c r="M5" s="12">
        <v>-22406.15</v>
      </c>
    </row>
    <row r="6" spans="1:13" x14ac:dyDescent="0.2">
      <c r="A6" s="7" t="s">
        <v>338</v>
      </c>
      <c r="B6" s="7" t="s">
        <v>339</v>
      </c>
      <c r="C6" s="7" t="s">
        <v>362</v>
      </c>
      <c r="D6" s="8">
        <v>2420</v>
      </c>
      <c r="E6" s="7" t="s">
        <v>55</v>
      </c>
      <c r="F6" s="7"/>
      <c r="G6" s="7"/>
      <c r="H6" s="9">
        <v>100000</v>
      </c>
      <c r="I6" s="9">
        <v>100000</v>
      </c>
      <c r="J6" s="9">
        <v>115483.97</v>
      </c>
      <c r="K6" s="10">
        <v>1.1548396999999999</v>
      </c>
      <c r="L6" s="11">
        <v>112148.19</v>
      </c>
      <c r="M6" s="12">
        <v>3335.7799999999988</v>
      </c>
    </row>
    <row r="7" spans="1:13" x14ac:dyDescent="0.2">
      <c r="A7" s="7" t="s">
        <v>338</v>
      </c>
      <c r="B7" s="7" t="s">
        <v>339</v>
      </c>
      <c r="C7" s="7" t="s">
        <v>362</v>
      </c>
      <c r="D7" s="8">
        <v>2460</v>
      </c>
      <c r="E7" s="7" t="s">
        <v>298</v>
      </c>
      <c r="F7" s="7"/>
      <c r="G7" s="7"/>
      <c r="H7" s="9">
        <v>600000</v>
      </c>
      <c r="I7" s="9">
        <v>600000</v>
      </c>
      <c r="J7" s="9">
        <v>453320.33</v>
      </c>
      <c r="K7" s="10">
        <v>0.75553388333333338</v>
      </c>
      <c r="L7" s="11">
        <v>591878.52</v>
      </c>
      <c r="M7" s="12">
        <v>-138558.19</v>
      </c>
    </row>
    <row r="8" spans="1:13" x14ac:dyDescent="0.2">
      <c r="A8" s="7" t="s">
        <v>338</v>
      </c>
      <c r="B8" s="7" t="s">
        <v>339</v>
      </c>
      <c r="C8" s="7" t="s">
        <v>362</v>
      </c>
      <c r="D8" s="8">
        <v>3112</v>
      </c>
      <c r="E8" s="7" t="s">
        <v>154</v>
      </c>
      <c r="F8" s="7" t="s">
        <v>131</v>
      </c>
      <c r="G8" s="7" t="s">
        <v>132</v>
      </c>
      <c r="H8" s="9"/>
      <c r="I8" s="9"/>
      <c r="J8" s="9"/>
      <c r="K8" s="10" t="s">
        <v>367</v>
      </c>
      <c r="L8" s="11">
        <v>189000</v>
      </c>
      <c r="M8" s="12">
        <v>-189000</v>
      </c>
    </row>
    <row r="9" spans="1:13" x14ac:dyDescent="0.2">
      <c r="A9" s="7" t="s">
        <v>338</v>
      </c>
      <c r="B9" s="7" t="s">
        <v>339</v>
      </c>
      <c r="C9" s="7" t="s">
        <v>362</v>
      </c>
      <c r="D9" s="8">
        <v>3121</v>
      </c>
      <c r="E9" s="7" t="s">
        <v>340</v>
      </c>
      <c r="F9" s="7" t="s">
        <v>75</v>
      </c>
      <c r="G9" s="7" t="s">
        <v>76</v>
      </c>
      <c r="H9" s="9"/>
      <c r="I9" s="9"/>
      <c r="J9" s="9"/>
      <c r="K9" s="10" t="s">
        <v>367</v>
      </c>
      <c r="L9" s="11">
        <v>350000</v>
      </c>
      <c r="M9" s="12">
        <v>-350000</v>
      </c>
    </row>
    <row r="10" spans="1:13" x14ac:dyDescent="0.2">
      <c r="A10" s="7" t="s">
        <v>338</v>
      </c>
      <c r="B10" s="7" t="s">
        <v>339</v>
      </c>
      <c r="C10" s="7" t="s">
        <v>362</v>
      </c>
      <c r="D10" s="8">
        <v>4116</v>
      </c>
      <c r="E10" s="7" t="s">
        <v>157</v>
      </c>
      <c r="F10" s="7"/>
      <c r="G10" s="7"/>
      <c r="H10" s="9">
        <v>0</v>
      </c>
      <c r="I10" s="9">
        <v>299000</v>
      </c>
      <c r="J10" s="9">
        <v>299000</v>
      </c>
      <c r="K10" s="10">
        <v>1</v>
      </c>
      <c r="L10" s="11">
        <v>940000</v>
      </c>
      <c r="M10" s="12">
        <v>-641000</v>
      </c>
    </row>
    <row r="11" spans="1:13" x14ac:dyDescent="0.2">
      <c r="A11" s="7" t="s">
        <v>338</v>
      </c>
      <c r="B11" s="7" t="s">
        <v>339</v>
      </c>
      <c r="C11" s="7" t="s">
        <v>362</v>
      </c>
      <c r="D11" s="8">
        <v>4222</v>
      </c>
      <c r="E11" s="7" t="s">
        <v>341</v>
      </c>
      <c r="F11" s="7"/>
      <c r="G11" s="7"/>
      <c r="H11" s="9"/>
      <c r="I11" s="9"/>
      <c r="J11" s="9"/>
      <c r="K11" s="10" t="s">
        <v>367</v>
      </c>
      <c r="L11" s="11">
        <v>1000000</v>
      </c>
      <c r="M11" s="12">
        <v>-1000000</v>
      </c>
    </row>
    <row r="12" spans="1:13" x14ac:dyDescent="0.2">
      <c r="A12" s="13"/>
      <c r="B12" s="13"/>
      <c r="C12" s="13"/>
      <c r="D12" s="72" t="s">
        <v>368</v>
      </c>
      <c r="E12" s="13"/>
      <c r="F12" s="13"/>
      <c r="G12" s="13"/>
      <c r="H12" s="16">
        <f>SUM(H5:H11)</f>
        <v>700000</v>
      </c>
      <c r="I12" s="16">
        <f t="shared" ref="I12:M12" si="0">SUM(I5:I11)</f>
        <v>999000</v>
      </c>
      <c r="J12" s="16">
        <f t="shared" si="0"/>
        <v>896122.98</v>
      </c>
      <c r="K12" s="63">
        <f>J12/I12</f>
        <v>0.89701999999999993</v>
      </c>
      <c r="L12" s="16">
        <f t="shared" si="0"/>
        <v>3233751.54</v>
      </c>
      <c r="M12" s="16">
        <f t="shared" si="0"/>
        <v>-2337628.56</v>
      </c>
    </row>
    <row r="13" spans="1:13" x14ac:dyDescent="0.2">
      <c r="A13" s="69" t="s">
        <v>359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1"/>
    </row>
    <row r="14" spans="1:13" x14ac:dyDescent="0.2">
      <c r="A14" s="7" t="s">
        <v>338</v>
      </c>
      <c r="B14" s="7" t="s">
        <v>339</v>
      </c>
      <c r="C14" s="7" t="s">
        <v>363</v>
      </c>
      <c r="D14" s="8">
        <v>5137</v>
      </c>
      <c r="E14" s="7" t="s">
        <v>158</v>
      </c>
      <c r="F14" s="7" t="s">
        <v>147</v>
      </c>
      <c r="G14" s="7" t="s">
        <v>148</v>
      </c>
      <c r="H14" s="9">
        <v>0</v>
      </c>
      <c r="I14" s="9">
        <v>50000</v>
      </c>
      <c r="J14" s="9">
        <v>7600</v>
      </c>
      <c r="K14" s="10">
        <v>0.152</v>
      </c>
      <c r="L14" s="11">
        <v>24442</v>
      </c>
      <c r="M14" s="12">
        <v>-16842</v>
      </c>
    </row>
    <row r="15" spans="1:13" x14ac:dyDescent="0.2">
      <c r="A15" s="7" t="s">
        <v>338</v>
      </c>
      <c r="B15" s="7" t="s">
        <v>339</v>
      </c>
      <c r="C15" s="7" t="s">
        <v>363</v>
      </c>
      <c r="D15" s="8">
        <v>5137</v>
      </c>
      <c r="E15" s="7" t="s">
        <v>158</v>
      </c>
      <c r="F15" s="7" t="s">
        <v>131</v>
      </c>
      <c r="G15" s="7" t="s">
        <v>132</v>
      </c>
      <c r="H15" s="9">
        <v>1000000</v>
      </c>
      <c r="I15" s="9">
        <v>1000000</v>
      </c>
      <c r="J15" s="9">
        <v>65998</v>
      </c>
      <c r="K15" s="10">
        <v>6.5998000000000001E-2</v>
      </c>
      <c r="L15" s="11"/>
      <c r="M15" s="12">
        <v>65998</v>
      </c>
    </row>
    <row r="16" spans="1:13" x14ac:dyDescent="0.2">
      <c r="A16" s="7" t="s">
        <v>338</v>
      </c>
      <c r="B16" s="7" t="s">
        <v>339</v>
      </c>
      <c r="C16" s="7" t="s">
        <v>363</v>
      </c>
      <c r="D16" s="8">
        <v>5139</v>
      </c>
      <c r="E16" s="7" t="s">
        <v>161</v>
      </c>
      <c r="F16" s="7" t="s">
        <v>147</v>
      </c>
      <c r="G16" s="7" t="s">
        <v>148</v>
      </c>
      <c r="H16" s="9">
        <v>0</v>
      </c>
      <c r="I16" s="9">
        <v>150000</v>
      </c>
      <c r="J16" s="9">
        <v>149979.32</v>
      </c>
      <c r="K16" s="10">
        <v>0.9998621333333334</v>
      </c>
      <c r="L16" s="11"/>
      <c r="M16" s="12">
        <v>149979.32</v>
      </c>
    </row>
    <row r="17" spans="1:13" x14ac:dyDescent="0.2">
      <c r="A17" s="7" t="s">
        <v>338</v>
      </c>
      <c r="B17" s="7" t="s">
        <v>339</v>
      </c>
      <c r="C17" s="7" t="s">
        <v>363</v>
      </c>
      <c r="D17" s="8">
        <v>5139</v>
      </c>
      <c r="E17" s="7" t="s">
        <v>161</v>
      </c>
      <c r="F17" s="7" t="s">
        <v>75</v>
      </c>
      <c r="G17" s="7" t="s">
        <v>76</v>
      </c>
      <c r="H17" s="9">
        <v>0</v>
      </c>
      <c r="I17" s="9">
        <v>200000</v>
      </c>
      <c r="J17" s="9"/>
      <c r="K17" s="10">
        <v>0</v>
      </c>
      <c r="L17" s="11"/>
      <c r="M17" s="12">
        <v>0</v>
      </c>
    </row>
    <row r="18" spans="1:13" x14ac:dyDescent="0.2">
      <c r="A18" s="7" t="s">
        <v>338</v>
      </c>
      <c r="B18" s="7" t="s">
        <v>339</v>
      </c>
      <c r="C18" s="7" t="s">
        <v>363</v>
      </c>
      <c r="D18" s="8">
        <v>5139</v>
      </c>
      <c r="E18" s="7" t="s">
        <v>161</v>
      </c>
      <c r="F18" s="7" t="s">
        <v>131</v>
      </c>
      <c r="G18" s="7" t="s">
        <v>132</v>
      </c>
      <c r="H18" s="9">
        <v>700000</v>
      </c>
      <c r="I18" s="9">
        <v>0</v>
      </c>
      <c r="J18" s="9">
        <v>0</v>
      </c>
      <c r="K18" s="10" t="s">
        <v>367</v>
      </c>
      <c r="L18" s="11">
        <v>918539.88</v>
      </c>
      <c r="M18" s="12">
        <v>-918539.88</v>
      </c>
    </row>
    <row r="19" spans="1:13" x14ac:dyDescent="0.2">
      <c r="A19" s="7" t="s">
        <v>338</v>
      </c>
      <c r="B19" s="7" t="s">
        <v>339</v>
      </c>
      <c r="C19" s="7" t="s">
        <v>363</v>
      </c>
      <c r="D19" s="8">
        <v>5139</v>
      </c>
      <c r="E19" s="7" t="s">
        <v>161</v>
      </c>
      <c r="F19" s="7" t="s">
        <v>30</v>
      </c>
      <c r="G19" s="7" t="s">
        <v>31</v>
      </c>
      <c r="H19" s="9">
        <v>500000</v>
      </c>
      <c r="I19" s="9">
        <v>1000000</v>
      </c>
      <c r="J19" s="9">
        <v>582217.6</v>
      </c>
      <c r="K19" s="10">
        <v>0.5822176</v>
      </c>
      <c r="L19" s="11">
        <v>484890</v>
      </c>
      <c r="M19" s="12">
        <v>97327.599999999977</v>
      </c>
    </row>
    <row r="20" spans="1:13" x14ac:dyDescent="0.2">
      <c r="A20" s="7" t="s">
        <v>338</v>
      </c>
      <c r="B20" s="7" t="s">
        <v>339</v>
      </c>
      <c r="C20" s="7" t="s">
        <v>363</v>
      </c>
      <c r="D20" s="8">
        <v>5154</v>
      </c>
      <c r="E20" s="7" t="s">
        <v>169</v>
      </c>
      <c r="F20" s="7" t="s">
        <v>30</v>
      </c>
      <c r="G20" s="7" t="s">
        <v>31</v>
      </c>
      <c r="H20" s="9"/>
      <c r="I20" s="9"/>
      <c r="J20" s="9"/>
      <c r="K20" s="10" t="s">
        <v>367</v>
      </c>
      <c r="L20" s="11">
        <v>136</v>
      </c>
      <c r="M20" s="12">
        <v>-136</v>
      </c>
    </row>
    <row r="21" spans="1:13" x14ac:dyDescent="0.2">
      <c r="A21" s="7" t="s">
        <v>338</v>
      </c>
      <c r="B21" s="7" t="s">
        <v>339</v>
      </c>
      <c r="C21" s="7" t="s">
        <v>363</v>
      </c>
      <c r="D21" s="8">
        <v>5156</v>
      </c>
      <c r="E21" s="7" t="s">
        <v>170</v>
      </c>
      <c r="F21" s="7" t="s">
        <v>131</v>
      </c>
      <c r="G21" s="7" t="s">
        <v>132</v>
      </c>
      <c r="H21" s="9">
        <v>200000</v>
      </c>
      <c r="I21" s="9">
        <v>0</v>
      </c>
      <c r="J21" s="9"/>
      <c r="K21" s="10" t="s">
        <v>367</v>
      </c>
      <c r="L21" s="11">
        <v>71794</v>
      </c>
      <c r="M21" s="12">
        <v>-71794</v>
      </c>
    </row>
    <row r="22" spans="1:13" x14ac:dyDescent="0.2">
      <c r="A22" s="7" t="s">
        <v>338</v>
      </c>
      <c r="B22" s="7" t="s">
        <v>339</v>
      </c>
      <c r="C22" s="7" t="s">
        <v>363</v>
      </c>
      <c r="D22" s="8">
        <v>5166</v>
      </c>
      <c r="E22" s="7" t="s">
        <v>62</v>
      </c>
      <c r="F22" s="7" t="s">
        <v>342</v>
      </c>
      <c r="G22" s="7" t="s">
        <v>343</v>
      </c>
      <c r="H22" s="9">
        <v>1000000</v>
      </c>
      <c r="I22" s="9">
        <v>800000</v>
      </c>
      <c r="J22" s="9">
        <v>206084</v>
      </c>
      <c r="K22" s="10">
        <v>0.25760499999999997</v>
      </c>
      <c r="L22" s="11">
        <v>384173</v>
      </c>
      <c r="M22" s="12">
        <v>-178089</v>
      </c>
    </row>
    <row r="23" spans="1:13" x14ac:dyDescent="0.2">
      <c r="A23" s="7" t="s">
        <v>338</v>
      </c>
      <c r="B23" s="7" t="s">
        <v>339</v>
      </c>
      <c r="C23" s="7" t="s">
        <v>363</v>
      </c>
      <c r="D23" s="8">
        <v>5169</v>
      </c>
      <c r="E23" s="7" t="s">
        <v>63</v>
      </c>
      <c r="F23" s="7" t="s">
        <v>138</v>
      </c>
      <c r="G23" s="7" t="s">
        <v>139</v>
      </c>
      <c r="H23" s="9">
        <v>0</v>
      </c>
      <c r="I23" s="9">
        <v>200000</v>
      </c>
      <c r="J23" s="9">
        <v>200000</v>
      </c>
      <c r="K23" s="10">
        <v>1</v>
      </c>
      <c r="L23" s="11"/>
      <c r="M23" s="12">
        <v>200000</v>
      </c>
    </row>
    <row r="24" spans="1:13" x14ac:dyDescent="0.2">
      <c r="A24" s="7" t="s">
        <v>338</v>
      </c>
      <c r="B24" s="7" t="s">
        <v>339</v>
      </c>
      <c r="C24" s="7" t="s">
        <v>363</v>
      </c>
      <c r="D24" s="8">
        <v>5169</v>
      </c>
      <c r="E24" s="7" t="s">
        <v>63</v>
      </c>
      <c r="F24" s="7" t="s">
        <v>147</v>
      </c>
      <c r="G24" s="7" t="s">
        <v>148</v>
      </c>
      <c r="H24" s="9">
        <v>0</v>
      </c>
      <c r="I24" s="9">
        <v>396000</v>
      </c>
      <c r="J24" s="9">
        <v>386383.17</v>
      </c>
      <c r="K24" s="10">
        <v>0.97571507575757577</v>
      </c>
      <c r="L24" s="11"/>
      <c r="M24" s="12">
        <v>386383.17</v>
      </c>
    </row>
    <row r="25" spans="1:13" x14ac:dyDescent="0.2">
      <c r="A25" s="7" t="s">
        <v>338</v>
      </c>
      <c r="B25" s="7" t="s">
        <v>339</v>
      </c>
      <c r="C25" s="7" t="s">
        <v>363</v>
      </c>
      <c r="D25" s="8">
        <v>5169</v>
      </c>
      <c r="E25" s="7" t="s">
        <v>63</v>
      </c>
      <c r="F25" s="7" t="s">
        <v>129</v>
      </c>
      <c r="G25" s="7" t="s">
        <v>130</v>
      </c>
      <c r="H25" s="9">
        <v>100000</v>
      </c>
      <c r="I25" s="9">
        <v>100000</v>
      </c>
      <c r="J25" s="9"/>
      <c r="K25" s="10">
        <v>0</v>
      </c>
      <c r="L25" s="11"/>
      <c r="M25" s="12">
        <v>0</v>
      </c>
    </row>
    <row r="26" spans="1:13" x14ac:dyDescent="0.2">
      <c r="A26" s="7" t="s">
        <v>338</v>
      </c>
      <c r="B26" s="7" t="s">
        <v>339</v>
      </c>
      <c r="C26" s="7" t="s">
        <v>363</v>
      </c>
      <c r="D26" s="8">
        <v>5169</v>
      </c>
      <c r="E26" s="7" t="s">
        <v>63</v>
      </c>
      <c r="F26" s="7" t="s">
        <v>131</v>
      </c>
      <c r="G26" s="7" t="s">
        <v>132</v>
      </c>
      <c r="H26" s="9">
        <v>500000</v>
      </c>
      <c r="I26" s="9">
        <v>0</v>
      </c>
      <c r="J26" s="9">
        <v>0</v>
      </c>
      <c r="K26" s="10" t="s">
        <v>367</v>
      </c>
      <c r="L26" s="11">
        <v>95461.5</v>
      </c>
      <c r="M26" s="12">
        <v>-95461.5</v>
      </c>
    </row>
    <row r="27" spans="1:13" x14ac:dyDescent="0.2">
      <c r="A27" s="7" t="s">
        <v>338</v>
      </c>
      <c r="B27" s="7" t="s">
        <v>339</v>
      </c>
      <c r="C27" s="7" t="s">
        <v>363</v>
      </c>
      <c r="D27" s="8">
        <v>5169</v>
      </c>
      <c r="E27" s="7" t="s">
        <v>63</v>
      </c>
      <c r="F27" s="7" t="s">
        <v>30</v>
      </c>
      <c r="G27" s="7" t="s">
        <v>31</v>
      </c>
      <c r="H27" s="9">
        <v>2200000</v>
      </c>
      <c r="I27" s="9">
        <v>2200000</v>
      </c>
      <c r="J27" s="9">
        <v>1804771.52</v>
      </c>
      <c r="K27" s="10">
        <v>0.82035069090909096</v>
      </c>
      <c r="L27" s="11">
        <v>1776370.7</v>
      </c>
      <c r="M27" s="12">
        <v>28400.820000000065</v>
      </c>
    </row>
    <row r="28" spans="1:13" x14ac:dyDescent="0.2">
      <c r="A28" s="7" t="s">
        <v>338</v>
      </c>
      <c r="B28" s="7" t="s">
        <v>339</v>
      </c>
      <c r="C28" s="7" t="s">
        <v>363</v>
      </c>
      <c r="D28" s="8">
        <v>5171</v>
      </c>
      <c r="E28" s="7" t="s">
        <v>187</v>
      </c>
      <c r="F28" s="7" t="s">
        <v>152</v>
      </c>
      <c r="G28" s="7" t="s">
        <v>188</v>
      </c>
      <c r="H28" s="9">
        <v>3050000</v>
      </c>
      <c r="I28" s="9">
        <v>0</v>
      </c>
      <c r="J28" s="9"/>
      <c r="K28" s="10" t="s">
        <v>367</v>
      </c>
      <c r="L28" s="11">
        <v>1774916.87</v>
      </c>
      <c r="M28" s="12">
        <v>-1774916.87</v>
      </c>
    </row>
    <row r="29" spans="1:13" x14ac:dyDescent="0.2">
      <c r="A29" s="7" t="s">
        <v>338</v>
      </c>
      <c r="B29" s="7" t="s">
        <v>339</v>
      </c>
      <c r="C29" s="7" t="s">
        <v>363</v>
      </c>
      <c r="D29" s="8">
        <v>5171</v>
      </c>
      <c r="E29" s="7" t="s">
        <v>187</v>
      </c>
      <c r="F29" s="7" t="s">
        <v>155</v>
      </c>
      <c r="G29" s="7" t="s">
        <v>189</v>
      </c>
      <c r="H29" s="9">
        <v>7900000</v>
      </c>
      <c r="I29" s="9">
        <v>0</v>
      </c>
      <c r="J29" s="9"/>
      <c r="K29" s="10" t="s">
        <v>367</v>
      </c>
      <c r="L29" s="11">
        <v>7069619.96</v>
      </c>
      <c r="M29" s="12">
        <v>-7069619.96</v>
      </c>
    </row>
    <row r="30" spans="1:13" x14ac:dyDescent="0.2">
      <c r="A30" s="7" t="s">
        <v>338</v>
      </c>
      <c r="B30" s="7" t="s">
        <v>339</v>
      </c>
      <c r="C30" s="7" t="s">
        <v>363</v>
      </c>
      <c r="D30" s="8">
        <v>5171</v>
      </c>
      <c r="E30" s="7" t="s">
        <v>187</v>
      </c>
      <c r="F30" s="7" t="s">
        <v>190</v>
      </c>
      <c r="G30" s="7" t="s">
        <v>191</v>
      </c>
      <c r="H30" s="9">
        <v>750000</v>
      </c>
      <c r="I30" s="9">
        <v>0</v>
      </c>
      <c r="J30" s="9"/>
      <c r="K30" s="10" t="s">
        <v>367</v>
      </c>
      <c r="L30" s="11">
        <v>1299606.83</v>
      </c>
      <c r="M30" s="12">
        <v>-1299606.83</v>
      </c>
    </row>
    <row r="31" spans="1:13" x14ac:dyDescent="0.2">
      <c r="A31" s="7" t="s">
        <v>338</v>
      </c>
      <c r="B31" s="7" t="s">
        <v>339</v>
      </c>
      <c r="C31" s="7" t="s">
        <v>363</v>
      </c>
      <c r="D31" s="8">
        <v>5171</v>
      </c>
      <c r="E31" s="7" t="s">
        <v>187</v>
      </c>
      <c r="F31" s="7" t="s">
        <v>192</v>
      </c>
      <c r="G31" s="7" t="s">
        <v>193</v>
      </c>
      <c r="H31" s="9">
        <v>200000</v>
      </c>
      <c r="I31" s="9">
        <v>0</v>
      </c>
      <c r="J31" s="9"/>
      <c r="K31" s="10" t="s">
        <v>367</v>
      </c>
      <c r="L31" s="11">
        <v>302342.7</v>
      </c>
      <c r="M31" s="12">
        <v>-302342.7</v>
      </c>
    </row>
    <row r="32" spans="1:13" x14ac:dyDescent="0.2">
      <c r="A32" s="7" t="s">
        <v>338</v>
      </c>
      <c r="B32" s="7" t="s">
        <v>339</v>
      </c>
      <c r="C32" s="7" t="s">
        <v>363</v>
      </c>
      <c r="D32" s="8">
        <v>5171</v>
      </c>
      <c r="E32" s="7" t="s">
        <v>187</v>
      </c>
      <c r="F32" s="7" t="s">
        <v>194</v>
      </c>
      <c r="G32" s="7" t="s">
        <v>195</v>
      </c>
      <c r="H32" s="9">
        <v>800000</v>
      </c>
      <c r="I32" s="9">
        <v>0</v>
      </c>
      <c r="J32" s="9"/>
      <c r="K32" s="10" t="s">
        <v>367</v>
      </c>
      <c r="L32" s="11">
        <v>100000</v>
      </c>
      <c r="M32" s="12">
        <v>-100000</v>
      </c>
    </row>
    <row r="33" spans="1:13" x14ac:dyDescent="0.2">
      <c r="A33" s="7" t="s">
        <v>338</v>
      </c>
      <c r="B33" s="7" t="s">
        <v>339</v>
      </c>
      <c r="C33" s="7" t="s">
        <v>363</v>
      </c>
      <c r="D33" s="8">
        <v>5171</v>
      </c>
      <c r="E33" s="7" t="s">
        <v>187</v>
      </c>
      <c r="F33" s="7" t="s">
        <v>196</v>
      </c>
      <c r="G33" s="7" t="s">
        <v>197</v>
      </c>
      <c r="H33" s="9">
        <v>800000</v>
      </c>
      <c r="I33" s="9">
        <v>0</v>
      </c>
      <c r="J33" s="9"/>
      <c r="K33" s="10" t="s">
        <v>367</v>
      </c>
      <c r="L33" s="11">
        <v>791858.28</v>
      </c>
      <c r="M33" s="12">
        <v>-791858.28</v>
      </c>
    </row>
    <row r="34" spans="1:13" x14ac:dyDescent="0.2">
      <c r="A34" s="7" t="s">
        <v>338</v>
      </c>
      <c r="B34" s="7" t="s">
        <v>339</v>
      </c>
      <c r="C34" s="7" t="s">
        <v>363</v>
      </c>
      <c r="D34" s="8">
        <v>5171</v>
      </c>
      <c r="E34" s="7" t="s">
        <v>187</v>
      </c>
      <c r="F34" s="7" t="s">
        <v>344</v>
      </c>
      <c r="G34" s="7" t="s">
        <v>345</v>
      </c>
      <c r="H34" s="9">
        <v>3770000</v>
      </c>
      <c r="I34" s="9">
        <v>3977000</v>
      </c>
      <c r="J34" s="9">
        <v>2705765</v>
      </c>
      <c r="K34" s="10">
        <v>0.68035328136786521</v>
      </c>
      <c r="L34" s="11">
        <v>1780784.8</v>
      </c>
      <c r="M34" s="12">
        <v>924980.2</v>
      </c>
    </row>
    <row r="35" spans="1:13" x14ac:dyDescent="0.2">
      <c r="A35" s="7" t="s">
        <v>338</v>
      </c>
      <c r="B35" s="7" t="s">
        <v>339</v>
      </c>
      <c r="C35" s="7" t="s">
        <v>363</v>
      </c>
      <c r="D35" s="8">
        <v>5171</v>
      </c>
      <c r="E35" s="7" t="s">
        <v>187</v>
      </c>
      <c r="F35" s="7" t="s">
        <v>290</v>
      </c>
      <c r="G35" s="7" t="s">
        <v>291</v>
      </c>
      <c r="H35" s="9">
        <v>0</v>
      </c>
      <c r="I35" s="9">
        <v>1560000</v>
      </c>
      <c r="J35" s="9">
        <v>531943.82999999996</v>
      </c>
      <c r="K35" s="10">
        <v>0.34098963461538456</v>
      </c>
      <c r="L35" s="11"/>
      <c r="M35" s="12">
        <v>531943.82999999996</v>
      </c>
    </row>
    <row r="36" spans="1:13" x14ac:dyDescent="0.2">
      <c r="A36" s="7" t="s">
        <v>338</v>
      </c>
      <c r="B36" s="7" t="s">
        <v>339</v>
      </c>
      <c r="C36" s="7" t="s">
        <v>363</v>
      </c>
      <c r="D36" s="8">
        <v>5171</v>
      </c>
      <c r="E36" s="7" t="s">
        <v>187</v>
      </c>
      <c r="F36" s="7" t="s">
        <v>147</v>
      </c>
      <c r="G36" s="7" t="s">
        <v>148</v>
      </c>
      <c r="H36" s="9">
        <v>12200000</v>
      </c>
      <c r="I36" s="9">
        <v>2579000</v>
      </c>
      <c r="J36" s="9">
        <v>2284237.83</v>
      </c>
      <c r="K36" s="10">
        <v>0.88570679720822032</v>
      </c>
      <c r="L36" s="11">
        <v>2141565.09</v>
      </c>
      <c r="M36" s="12">
        <v>142672.74000000022</v>
      </c>
    </row>
    <row r="37" spans="1:13" x14ac:dyDescent="0.2">
      <c r="A37" s="7" t="s">
        <v>338</v>
      </c>
      <c r="B37" s="7" t="s">
        <v>339</v>
      </c>
      <c r="C37" s="7" t="s">
        <v>363</v>
      </c>
      <c r="D37" s="8">
        <v>5171</v>
      </c>
      <c r="E37" s="7" t="s">
        <v>187</v>
      </c>
      <c r="F37" s="7" t="s">
        <v>129</v>
      </c>
      <c r="G37" s="7" t="s">
        <v>130</v>
      </c>
      <c r="H37" s="9">
        <v>1050000</v>
      </c>
      <c r="I37" s="9">
        <v>1110000</v>
      </c>
      <c r="J37" s="9">
        <v>1076545.67</v>
      </c>
      <c r="K37" s="10">
        <v>0.96986096396396393</v>
      </c>
      <c r="L37" s="11"/>
      <c r="M37" s="12">
        <v>1076545.67</v>
      </c>
    </row>
    <row r="38" spans="1:13" x14ac:dyDescent="0.2">
      <c r="A38" s="7" t="s">
        <v>338</v>
      </c>
      <c r="B38" s="7" t="s">
        <v>339</v>
      </c>
      <c r="C38" s="7" t="s">
        <v>363</v>
      </c>
      <c r="D38" s="8">
        <v>5171</v>
      </c>
      <c r="E38" s="7" t="s">
        <v>187</v>
      </c>
      <c r="F38" s="7" t="s">
        <v>131</v>
      </c>
      <c r="G38" s="7" t="s">
        <v>132</v>
      </c>
      <c r="H38" s="9">
        <v>1350000</v>
      </c>
      <c r="I38" s="9">
        <v>0</v>
      </c>
      <c r="J38" s="9"/>
      <c r="K38" s="10" t="s">
        <v>367</v>
      </c>
      <c r="L38" s="11">
        <v>429211.72</v>
      </c>
      <c r="M38" s="12">
        <v>-429211.72</v>
      </c>
    </row>
    <row r="39" spans="1:13" x14ac:dyDescent="0.2">
      <c r="A39" s="7" t="s">
        <v>338</v>
      </c>
      <c r="B39" s="7" t="s">
        <v>339</v>
      </c>
      <c r="C39" s="7" t="s">
        <v>363</v>
      </c>
      <c r="D39" s="8">
        <v>5171</v>
      </c>
      <c r="E39" s="7" t="s">
        <v>187</v>
      </c>
      <c r="F39" s="7" t="s">
        <v>162</v>
      </c>
      <c r="G39" s="7" t="s">
        <v>163</v>
      </c>
      <c r="H39" s="9">
        <v>1250000</v>
      </c>
      <c r="I39" s="9">
        <v>0</v>
      </c>
      <c r="J39" s="9"/>
      <c r="K39" s="10" t="s">
        <v>367</v>
      </c>
      <c r="L39" s="11">
        <v>324999.95</v>
      </c>
      <c r="M39" s="12">
        <v>-324999.95</v>
      </c>
    </row>
    <row r="40" spans="1:13" x14ac:dyDescent="0.2">
      <c r="A40" s="7" t="s">
        <v>338</v>
      </c>
      <c r="B40" s="7" t="s">
        <v>339</v>
      </c>
      <c r="C40" s="7" t="s">
        <v>363</v>
      </c>
      <c r="D40" s="8">
        <v>5171</v>
      </c>
      <c r="E40" s="7" t="s">
        <v>187</v>
      </c>
      <c r="F40" s="7" t="s">
        <v>111</v>
      </c>
      <c r="G40" s="7" t="s">
        <v>112</v>
      </c>
      <c r="H40" s="9">
        <v>300000</v>
      </c>
      <c r="I40" s="9">
        <v>0</v>
      </c>
      <c r="J40" s="9"/>
      <c r="K40" s="10" t="s">
        <v>367</v>
      </c>
      <c r="L40" s="11">
        <v>200000</v>
      </c>
      <c r="M40" s="12">
        <v>-200000</v>
      </c>
    </row>
    <row r="41" spans="1:13" x14ac:dyDescent="0.2">
      <c r="A41" s="7" t="s">
        <v>338</v>
      </c>
      <c r="B41" s="7" t="s">
        <v>339</v>
      </c>
      <c r="C41" s="7" t="s">
        <v>363</v>
      </c>
      <c r="D41" s="8">
        <v>5171</v>
      </c>
      <c r="E41" s="7" t="s">
        <v>187</v>
      </c>
      <c r="F41" s="7" t="s">
        <v>30</v>
      </c>
      <c r="G41" s="7" t="s">
        <v>31</v>
      </c>
      <c r="H41" s="9">
        <v>200000</v>
      </c>
      <c r="I41" s="9">
        <v>200000</v>
      </c>
      <c r="J41" s="9">
        <v>82238.399999999994</v>
      </c>
      <c r="K41" s="10">
        <v>0.41119199999999995</v>
      </c>
      <c r="L41" s="11">
        <v>1421009.18</v>
      </c>
      <c r="M41" s="12">
        <v>-1338770.78</v>
      </c>
    </row>
    <row r="42" spans="1:13" x14ac:dyDescent="0.2">
      <c r="A42" s="7" t="s">
        <v>338</v>
      </c>
      <c r="B42" s="7" t="s">
        <v>339</v>
      </c>
      <c r="C42" s="7" t="s">
        <v>363</v>
      </c>
      <c r="D42" s="8">
        <v>5362</v>
      </c>
      <c r="E42" s="7" t="s">
        <v>99</v>
      </c>
      <c r="F42" s="7" t="s">
        <v>30</v>
      </c>
      <c r="G42" s="7" t="s">
        <v>31</v>
      </c>
      <c r="H42" s="9">
        <v>100000</v>
      </c>
      <c r="I42" s="9">
        <v>100000</v>
      </c>
      <c r="J42" s="9">
        <v>4800</v>
      </c>
      <c r="K42" s="10">
        <v>4.8000000000000001E-2</v>
      </c>
      <c r="L42" s="11">
        <v>30000</v>
      </c>
      <c r="M42" s="12">
        <v>-25200</v>
      </c>
    </row>
    <row r="43" spans="1:13" x14ac:dyDescent="0.2">
      <c r="A43" s="7" t="s">
        <v>338</v>
      </c>
      <c r="B43" s="7" t="s">
        <v>339</v>
      </c>
      <c r="C43" s="7" t="s">
        <v>363</v>
      </c>
      <c r="D43" s="8">
        <v>5660</v>
      </c>
      <c r="E43" s="7" t="s">
        <v>307</v>
      </c>
      <c r="F43" s="7" t="s">
        <v>346</v>
      </c>
      <c r="G43" s="7" t="s">
        <v>347</v>
      </c>
      <c r="H43" s="9"/>
      <c r="I43" s="9"/>
      <c r="J43" s="9"/>
      <c r="K43" s="10" t="s">
        <v>367</v>
      </c>
      <c r="L43" s="11">
        <v>100000</v>
      </c>
      <c r="M43" s="12">
        <v>-100000</v>
      </c>
    </row>
    <row r="44" spans="1:13" x14ac:dyDescent="0.2">
      <c r="A44" s="7" t="s">
        <v>338</v>
      </c>
      <c r="B44" s="7" t="s">
        <v>339</v>
      </c>
      <c r="C44" s="7" t="s">
        <v>363</v>
      </c>
      <c r="D44" s="8">
        <v>6121</v>
      </c>
      <c r="E44" s="7" t="s">
        <v>204</v>
      </c>
      <c r="F44" s="7" t="s">
        <v>39</v>
      </c>
      <c r="G44" s="7" t="s">
        <v>53</v>
      </c>
      <c r="H44" s="9">
        <v>48900000</v>
      </c>
      <c r="I44" s="9">
        <v>50350000</v>
      </c>
      <c r="J44" s="9">
        <v>27680269.219999999</v>
      </c>
      <c r="K44" s="10">
        <v>0.54975708480635543</v>
      </c>
      <c r="L44" s="11">
        <v>19124523.02</v>
      </c>
      <c r="M44" s="12">
        <v>8555746.1999999993</v>
      </c>
    </row>
    <row r="45" spans="1:13" x14ac:dyDescent="0.2">
      <c r="A45" s="7" t="s">
        <v>338</v>
      </c>
      <c r="B45" s="7" t="s">
        <v>339</v>
      </c>
      <c r="C45" s="7" t="s">
        <v>363</v>
      </c>
      <c r="D45" s="8">
        <v>6121</v>
      </c>
      <c r="E45" s="7" t="s">
        <v>204</v>
      </c>
      <c r="F45" s="7" t="s">
        <v>125</v>
      </c>
      <c r="G45" s="7" t="s">
        <v>126</v>
      </c>
      <c r="H45" s="9">
        <v>10630000</v>
      </c>
      <c r="I45" s="9">
        <v>13349000</v>
      </c>
      <c r="J45" s="9">
        <v>8625973.6999999993</v>
      </c>
      <c r="K45" s="10">
        <v>0.64618875571203827</v>
      </c>
      <c r="L45" s="11">
        <v>6392323.1200000001</v>
      </c>
      <c r="M45" s="12">
        <v>2233650.5799999991</v>
      </c>
    </row>
    <row r="46" spans="1:13" x14ac:dyDescent="0.2">
      <c r="A46" s="7" t="s">
        <v>338</v>
      </c>
      <c r="B46" s="7" t="s">
        <v>339</v>
      </c>
      <c r="C46" s="7" t="s">
        <v>363</v>
      </c>
      <c r="D46" s="8">
        <v>6121</v>
      </c>
      <c r="E46" s="7" t="s">
        <v>204</v>
      </c>
      <c r="F46" s="7" t="s">
        <v>190</v>
      </c>
      <c r="G46" s="7" t="s">
        <v>191</v>
      </c>
      <c r="H46" s="9">
        <v>250000</v>
      </c>
      <c r="I46" s="9">
        <v>250000</v>
      </c>
      <c r="J46" s="9">
        <v>250000.04</v>
      </c>
      <c r="K46" s="10">
        <v>1.0000001600000001</v>
      </c>
      <c r="L46" s="11"/>
      <c r="M46" s="12">
        <v>250000.04</v>
      </c>
    </row>
    <row r="47" spans="1:13" x14ac:dyDescent="0.2">
      <c r="A47" s="7" t="s">
        <v>338</v>
      </c>
      <c r="B47" s="7" t="s">
        <v>339</v>
      </c>
      <c r="C47" s="7" t="s">
        <v>363</v>
      </c>
      <c r="D47" s="8">
        <v>6121</v>
      </c>
      <c r="E47" s="7" t="s">
        <v>204</v>
      </c>
      <c r="F47" s="7" t="s">
        <v>147</v>
      </c>
      <c r="G47" s="7" t="s">
        <v>148</v>
      </c>
      <c r="H47" s="9">
        <v>0</v>
      </c>
      <c r="I47" s="9">
        <v>8455000</v>
      </c>
      <c r="J47" s="9">
        <v>7618869.7800000003</v>
      </c>
      <c r="K47" s="10">
        <v>0.9011081939680663</v>
      </c>
      <c r="L47" s="11">
        <v>92354.46</v>
      </c>
      <c r="M47" s="12">
        <v>7526515.3200000003</v>
      </c>
    </row>
    <row r="48" spans="1:13" x14ac:dyDescent="0.2">
      <c r="A48" s="7" t="s">
        <v>338</v>
      </c>
      <c r="B48" s="7" t="s">
        <v>339</v>
      </c>
      <c r="C48" s="7" t="s">
        <v>363</v>
      </c>
      <c r="D48" s="8">
        <v>6121</v>
      </c>
      <c r="E48" s="7" t="s">
        <v>204</v>
      </c>
      <c r="F48" s="7" t="s">
        <v>75</v>
      </c>
      <c r="G48" s="7" t="s">
        <v>76</v>
      </c>
      <c r="H48" s="9">
        <v>1000000</v>
      </c>
      <c r="I48" s="9">
        <v>800000</v>
      </c>
      <c r="J48" s="9">
        <v>90508</v>
      </c>
      <c r="K48" s="10">
        <v>0.113135</v>
      </c>
      <c r="L48" s="11">
        <v>367941</v>
      </c>
      <c r="M48" s="12">
        <v>-277433</v>
      </c>
    </row>
    <row r="49" spans="1:13" x14ac:dyDescent="0.2">
      <c r="A49" s="7" t="s">
        <v>338</v>
      </c>
      <c r="B49" s="7" t="s">
        <v>339</v>
      </c>
      <c r="C49" s="7" t="s">
        <v>363</v>
      </c>
      <c r="D49" s="8">
        <v>6121</v>
      </c>
      <c r="E49" s="7" t="s">
        <v>204</v>
      </c>
      <c r="F49" s="7" t="s">
        <v>173</v>
      </c>
      <c r="G49" s="7" t="s">
        <v>174</v>
      </c>
      <c r="H49" s="9">
        <v>3000000</v>
      </c>
      <c r="I49" s="9">
        <v>2040000</v>
      </c>
      <c r="J49" s="9">
        <v>1862769.49</v>
      </c>
      <c r="K49" s="10">
        <v>0.91312229901960784</v>
      </c>
      <c r="L49" s="11">
        <v>959796.2</v>
      </c>
      <c r="M49" s="12">
        <v>902973.29</v>
      </c>
    </row>
    <row r="50" spans="1:13" x14ac:dyDescent="0.2">
      <c r="A50" s="7" t="s">
        <v>338</v>
      </c>
      <c r="B50" s="7" t="s">
        <v>339</v>
      </c>
      <c r="C50" s="7" t="s">
        <v>363</v>
      </c>
      <c r="D50" s="8">
        <v>6121</v>
      </c>
      <c r="E50" s="7" t="s">
        <v>204</v>
      </c>
      <c r="F50" s="7" t="s">
        <v>252</v>
      </c>
      <c r="G50" s="7" t="s">
        <v>253</v>
      </c>
      <c r="H50" s="9">
        <v>4300000</v>
      </c>
      <c r="I50" s="9">
        <v>4300000</v>
      </c>
      <c r="J50" s="9">
        <v>2950783</v>
      </c>
      <c r="K50" s="10">
        <v>0.68622860465116275</v>
      </c>
      <c r="L50" s="11"/>
      <c r="M50" s="12">
        <v>2950783</v>
      </c>
    </row>
    <row r="51" spans="1:13" x14ac:dyDescent="0.2">
      <c r="A51" s="7" t="s">
        <v>338</v>
      </c>
      <c r="B51" s="7" t="s">
        <v>339</v>
      </c>
      <c r="C51" s="7" t="s">
        <v>363</v>
      </c>
      <c r="D51" s="8">
        <v>6121</v>
      </c>
      <c r="E51" s="7" t="s">
        <v>204</v>
      </c>
      <c r="F51" s="7" t="s">
        <v>131</v>
      </c>
      <c r="G51" s="7" t="s">
        <v>132</v>
      </c>
      <c r="H51" s="9">
        <v>4600000</v>
      </c>
      <c r="I51" s="9">
        <v>4340000</v>
      </c>
      <c r="J51" s="9">
        <v>2423186.98</v>
      </c>
      <c r="K51" s="10">
        <v>0.55833801382488479</v>
      </c>
      <c r="L51" s="11">
        <v>282777</v>
      </c>
      <c r="M51" s="12">
        <v>2140409.98</v>
      </c>
    </row>
    <row r="52" spans="1:13" x14ac:dyDescent="0.2">
      <c r="A52" s="7" t="s">
        <v>338</v>
      </c>
      <c r="B52" s="7" t="s">
        <v>339</v>
      </c>
      <c r="C52" s="7" t="s">
        <v>363</v>
      </c>
      <c r="D52" s="8">
        <v>6121</v>
      </c>
      <c r="E52" s="7" t="s">
        <v>204</v>
      </c>
      <c r="F52" s="7" t="s">
        <v>30</v>
      </c>
      <c r="G52" s="7" t="s">
        <v>31</v>
      </c>
      <c r="H52" s="9">
        <v>5000000</v>
      </c>
      <c r="I52" s="9">
        <v>5000000</v>
      </c>
      <c r="J52" s="9">
        <v>2088263.45</v>
      </c>
      <c r="K52" s="10">
        <v>0.41765268999999999</v>
      </c>
      <c r="L52" s="11">
        <v>1324065</v>
      </c>
      <c r="M52" s="12">
        <v>764198.45</v>
      </c>
    </row>
    <row r="53" spans="1:13" x14ac:dyDescent="0.2">
      <c r="A53" s="7" t="s">
        <v>338</v>
      </c>
      <c r="B53" s="7" t="s">
        <v>339</v>
      </c>
      <c r="C53" s="7" t="s">
        <v>363</v>
      </c>
      <c r="D53" s="8">
        <v>6122</v>
      </c>
      <c r="E53" s="7" t="s">
        <v>205</v>
      </c>
      <c r="F53" s="7" t="s">
        <v>125</v>
      </c>
      <c r="G53" s="7" t="s">
        <v>126</v>
      </c>
      <c r="H53" s="9">
        <v>0</v>
      </c>
      <c r="I53" s="9">
        <v>180000</v>
      </c>
      <c r="J53" s="9">
        <v>178644</v>
      </c>
      <c r="K53" s="10">
        <v>0.99246666666666672</v>
      </c>
      <c r="L53" s="11"/>
      <c r="M53" s="12">
        <v>178644</v>
      </c>
    </row>
    <row r="54" spans="1:13" x14ac:dyDescent="0.2">
      <c r="A54" s="7" t="s">
        <v>338</v>
      </c>
      <c r="B54" s="7" t="s">
        <v>339</v>
      </c>
      <c r="C54" s="7" t="s">
        <v>363</v>
      </c>
      <c r="D54" s="8">
        <v>6122</v>
      </c>
      <c r="E54" s="7" t="s">
        <v>205</v>
      </c>
      <c r="F54" s="7" t="s">
        <v>147</v>
      </c>
      <c r="G54" s="7" t="s">
        <v>148</v>
      </c>
      <c r="H54" s="9">
        <v>0</v>
      </c>
      <c r="I54" s="9">
        <v>1330000</v>
      </c>
      <c r="J54" s="9">
        <v>450349.9</v>
      </c>
      <c r="K54" s="10">
        <v>0.33860894736842106</v>
      </c>
      <c r="L54" s="11">
        <v>717626.8</v>
      </c>
      <c r="M54" s="12">
        <v>-267276.90000000002</v>
      </c>
    </row>
    <row r="55" spans="1:13" x14ac:dyDescent="0.2">
      <c r="A55" s="7" t="s">
        <v>338</v>
      </c>
      <c r="B55" s="7" t="s">
        <v>339</v>
      </c>
      <c r="C55" s="7" t="s">
        <v>363</v>
      </c>
      <c r="D55" s="8">
        <v>6127</v>
      </c>
      <c r="E55" s="7" t="s">
        <v>348</v>
      </c>
      <c r="F55" s="7" t="s">
        <v>344</v>
      </c>
      <c r="G55" s="7" t="s">
        <v>345</v>
      </c>
      <c r="H55" s="9">
        <v>0</v>
      </c>
      <c r="I55" s="9">
        <v>92000</v>
      </c>
      <c r="J55" s="9">
        <v>91960</v>
      </c>
      <c r="K55" s="10">
        <v>0.99956521739130433</v>
      </c>
      <c r="L55" s="11"/>
      <c r="M55" s="12">
        <v>91960</v>
      </c>
    </row>
    <row r="56" spans="1:13" x14ac:dyDescent="0.2">
      <c r="A56" s="7" t="s">
        <v>338</v>
      </c>
      <c r="B56" s="7" t="s">
        <v>339</v>
      </c>
      <c r="C56" s="7" t="s">
        <v>363</v>
      </c>
      <c r="D56" s="8">
        <v>6129</v>
      </c>
      <c r="E56" s="7" t="s">
        <v>234</v>
      </c>
      <c r="F56" s="7" t="s">
        <v>147</v>
      </c>
      <c r="G56" s="7" t="s">
        <v>148</v>
      </c>
      <c r="H56" s="9">
        <v>0</v>
      </c>
      <c r="I56" s="9">
        <v>139000</v>
      </c>
      <c r="J56" s="9">
        <v>138847.5</v>
      </c>
      <c r="K56" s="10">
        <v>0.9989028776978417</v>
      </c>
      <c r="L56" s="11">
        <v>3799654.1</v>
      </c>
      <c r="M56" s="12">
        <v>-3660806.6</v>
      </c>
    </row>
    <row r="57" spans="1:13" x14ac:dyDescent="0.2">
      <c r="A57" s="7" t="s">
        <v>338</v>
      </c>
      <c r="B57" s="7" t="s">
        <v>339</v>
      </c>
      <c r="C57" s="7" t="s">
        <v>363</v>
      </c>
      <c r="D57" s="8">
        <v>6901</v>
      </c>
      <c r="E57" s="7" t="s">
        <v>115</v>
      </c>
      <c r="F57" s="7" t="s">
        <v>125</v>
      </c>
      <c r="G57" s="7" t="s">
        <v>126</v>
      </c>
      <c r="H57" s="9">
        <v>11700000</v>
      </c>
      <c r="I57" s="9">
        <v>10201000</v>
      </c>
      <c r="J57" s="9"/>
      <c r="K57" s="10">
        <v>0</v>
      </c>
      <c r="L57" s="11"/>
      <c r="M57" s="12">
        <v>0</v>
      </c>
    </row>
    <row r="58" spans="1:13" x14ac:dyDescent="0.2">
      <c r="A58" s="73"/>
      <c r="B58" s="73"/>
      <c r="C58" s="73"/>
      <c r="D58" s="55" t="s">
        <v>359</v>
      </c>
      <c r="E58" s="73"/>
      <c r="F58" s="73"/>
      <c r="G58" s="73"/>
      <c r="H58" s="56">
        <f>SUM(H14:H57)</f>
        <v>129300000</v>
      </c>
      <c r="I58" s="56">
        <f t="shared" ref="I58:M58" si="1">SUM(I14:I57)</f>
        <v>116448000</v>
      </c>
      <c r="J58" s="56">
        <f t="shared" si="1"/>
        <v>64538989.400000006</v>
      </c>
      <c r="K58" s="57">
        <f>J58/I58</f>
        <v>0.55423012331684529</v>
      </c>
      <c r="L58" s="56">
        <f t="shared" si="1"/>
        <v>54582783.159999996</v>
      </c>
      <c r="M58" s="56">
        <f t="shared" si="1"/>
        <v>9956206.2399999984</v>
      </c>
    </row>
    <row r="59" spans="1:13" x14ac:dyDescent="0.2">
      <c r="A59" s="69" t="s">
        <v>360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1"/>
    </row>
    <row r="60" spans="1:13" x14ac:dyDescent="0.2">
      <c r="A60" s="23" t="s">
        <v>338</v>
      </c>
      <c r="B60" s="23" t="s">
        <v>339</v>
      </c>
      <c r="C60" s="23" t="s">
        <v>361</v>
      </c>
      <c r="D60" s="24">
        <v>8115</v>
      </c>
      <c r="E60" s="23" t="s">
        <v>116</v>
      </c>
      <c r="F60" s="23"/>
      <c r="G60" s="23"/>
      <c r="H60" s="25">
        <v>0</v>
      </c>
      <c r="I60" s="25">
        <v>2850000</v>
      </c>
      <c r="J60" s="25"/>
      <c r="K60" s="26">
        <v>0</v>
      </c>
      <c r="L60" s="27"/>
      <c r="M60" s="28">
        <v>0</v>
      </c>
    </row>
    <row r="61" spans="1:13" x14ac:dyDescent="0.2">
      <c r="A61" s="74"/>
      <c r="B61" s="74"/>
      <c r="C61" s="74"/>
      <c r="D61" s="75" t="s">
        <v>360</v>
      </c>
      <c r="E61" s="74"/>
      <c r="F61" s="74"/>
      <c r="G61" s="74"/>
      <c r="H61" s="76">
        <f>SUM(H60)</f>
        <v>0</v>
      </c>
      <c r="I61" s="76">
        <f t="shared" ref="I61:M61" si="2">SUM(I60)</f>
        <v>2850000</v>
      </c>
      <c r="J61" s="76">
        <f t="shared" si="2"/>
        <v>0</v>
      </c>
      <c r="K61" s="77">
        <f>J61/I61</f>
        <v>0</v>
      </c>
      <c r="L61" s="76">
        <f t="shared" si="2"/>
        <v>0</v>
      </c>
      <c r="M61" s="76">
        <f t="shared" si="2"/>
        <v>0</v>
      </c>
    </row>
    <row r="62" spans="1:13" x14ac:dyDescent="0.2">
      <c r="H62" s="67"/>
      <c r="I62" s="67"/>
      <c r="J62" s="67"/>
      <c r="K62" s="67"/>
      <c r="L62" s="67"/>
      <c r="M62" s="67"/>
    </row>
  </sheetData>
  <mergeCells count="3">
    <mergeCell ref="A4:M4"/>
    <mergeCell ref="A13:M13"/>
    <mergeCell ref="A59:M59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/>
  </sheetViews>
  <sheetFormatPr defaultRowHeight="12.75" x14ac:dyDescent="0.2"/>
  <cols>
    <col min="1" max="1" width="5.83203125" bestFit="1" customWidth="1"/>
    <col min="2" max="2" width="25" bestFit="1" customWidth="1"/>
    <col min="3" max="3" width="6.83203125" bestFit="1" customWidth="1"/>
    <col min="4" max="4" width="5.83203125" bestFit="1" customWidth="1"/>
    <col min="5" max="5" width="66" bestFit="1" customWidth="1"/>
    <col min="6" max="6" width="5.1640625" bestFit="1" customWidth="1"/>
    <col min="7" max="7" width="29.5" bestFit="1" customWidth="1"/>
    <col min="8" max="10" width="13.5" bestFit="1" customWidth="1"/>
    <col min="11" max="11" width="9.33203125" bestFit="1" customWidth="1"/>
    <col min="12" max="12" width="13.5" bestFit="1" customWidth="1"/>
    <col min="13" max="13" width="11.6640625" bestFit="1" customWidth="1"/>
  </cols>
  <sheetData>
    <row r="1" spans="1:13" ht="15.75" x14ac:dyDescent="0.25">
      <c r="A1" s="81" t="s">
        <v>389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35" t="s">
        <v>359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</row>
    <row r="5" spans="1:13" x14ac:dyDescent="0.2">
      <c r="A5" s="7" t="s">
        <v>349</v>
      </c>
      <c r="B5" s="7" t="s">
        <v>350</v>
      </c>
      <c r="C5" s="7" t="s">
        <v>363</v>
      </c>
      <c r="D5" s="8">
        <v>5011</v>
      </c>
      <c r="E5" s="7" t="s">
        <v>218</v>
      </c>
      <c r="F5" s="7" t="s">
        <v>351</v>
      </c>
      <c r="G5" s="7" t="s">
        <v>352</v>
      </c>
      <c r="H5" s="9">
        <v>3800000</v>
      </c>
      <c r="I5" s="9">
        <v>3800000</v>
      </c>
      <c r="J5" s="9">
        <v>3626199</v>
      </c>
      <c r="K5" s="10">
        <v>0.95426289473684212</v>
      </c>
      <c r="L5" s="11">
        <v>3440244</v>
      </c>
      <c r="M5" s="12">
        <v>185955</v>
      </c>
    </row>
    <row r="6" spans="1:13" x14ac:dyDescent="0.2">
      <c r="A6" s="7" t="s">
        <v>349</v>
      </c>
      <c r="B6" s="7" t="s">
        <v>350</v>
      </c>
      <c r="C6" s="7" t="s">
        <v>363</v>
      </c>
      <c r="D6" s="8">
        <v>5031</v>
      </c>
      <c r="E6" s="7" t="s">
        <v>220</v>
      </c>
      <c r="F6" s="7" t="s">
        <v>351</v>
      </c>
      <c r="G6" s="7" t="s">
        <v>352</v>
      </c>
      <c r="H6" s="9">
        <v>950000</v>
      </c>
      <c r="I6" s="9">
        <v>950000</v>
      </c>
      <c r="J6" s="9">
        <v>905110</v>
      </c>
      <c r="K6" s="10">
        <v>0.95274736842105268</v>
      </c>
      <c r="L6" s="11">
        <v>864216.5</v>
      </c>
      <c r="M6" s="12">
        <v>40893.5</v>
      </c>
    </row>
    <row r="7" spans="1:13" x14ac:dyDescent="0.2">
      <c r="A7" s="7" t="s">
        <v>349</v>
      </c>
      <c r="B7" s="7" t="s">
        <v>350</v>
      </c>
      <c r="C7" s="7" t="s">
        <v>363</v>
      </c>
      <c r="D7" s="8">
        <v>5032</v>
      </c>
      <c r="E7" s="7" t="s">
        <v>221</v>
      </c>
      <c r="F7" s="7" t="s">
        <v>351</v>
      </c>
      <c r="G7" s="7" t="s">
        <v>352</v>
      </c>
      <c r="H7" s="9">
        <v>342000</v>
      </c>
      <c r="I7" s="9">
        <v>342000</v>
      </c>
      <c r="J7" s="9">
        <v>325822</v>
      </c>
      <c r="K7" s="10">
        <v>0.95269590643274848</v>
      </c>
      <c r="L7" s="11">
        <v>311113</v>
      </c>
      <c r="M7" s="12">
        <v>14709</v>
      </c>
    </row>
    <row r="8" spans="1:13" x14ac:dyDescent="0.2">
      <c r="A8" s="7" t="s">
        <v>349</v>
      </c>
      <c r="B8" s="7" t="s">
        <v>350</v>
      </c>
      <c r="C8" s="7" t="s">
        <v>363</v>
      </c>
      <c r="D8" s="8">
        <v>5132</v>
      </c>
      <c r="E8" s="7" t="s">
        <v>300</v>
      </c>
      <c r="F8" s="7" t="s">
        <v>351</v>
      </c>
      <c r="G8" s="7" t="s">
        <v>352</v>
      </c>
      <c r="H8" s="9">
        <v>126000</v>
      </c>
      <c r="I8" s="9">
        <v>126000</v>
      </c>
      <c r="J8" s="9">
        <v>122147.36</v>
      </c>
      <c r="K8" s="10">
        <v>0.9694234920634921</v>
      </c>
      <c r="L8" s="11">
        <v>74753.7</v>
      </c>
      <c r="M8" s="12">
        <v>47393.66</v>
      </c>
    </row>
    <row r="9" spans="1:13" x14ac:dyDescent="0.2">
      <c r="A9" s="7" t="s">
        <v>349</v>
      </c>
      <c r="B9" s="7" t="s">
        <v>350</v>
      </c>
      <c r="C9" s="7" t="s">
        <v>363</v>
      </c>
      <c r="D9" s="8">
        <v>5137</v>
      </c>
      <c r="E9" s="7" t="s">
        <v>158</v>
      </c>
      <c r="F9" s="7" t="s">
        <v>351</v>
      </c>
      <c r="G9" s="7" t="s">
        <v>352</v>
      </c>
      <c r="H9" s="9">
        <v>110000</v>
      </c>
      <c r="I9" s="9">
        <v>96000</v>
      </c>
      <c r="J9" s="9">
        <v>95640.54</v>
      </c>
      <c r="K9" s="10">
        <v>0.99625562499999998</v>
      </c>
      <c r="L9" s="11">
        <v>98638.1</v>
      </c>
      <c r="M9" s="12">
        <v>-2997.5600000000122</v>
      </c>
    </row>
    <row r="10" spans="1:13" x14ac:dyDescent="0.2">
      <c r="A10" s="7" t="s">
        <v>349</v>
      </c>
      <c r="B10" s="7" t="s">
        <v>350</v>
      </c>
      <c r="C10" s="7" t="s">
        <v>363</v>
      </c>
      <c r="D10" s="8">
        <v>5139</v>
      </c>
      <c r="E10" s="7" t="s">
        <v>161</v>
      </c>
      <c r="F10" s="7" t="s">
        <v>351</v>
      </c>
      <c r="G10" s="7" t="s">
        <v>352</v>
      </c>
      <c r="H10" s="9">
        <v>650000</v>
      </c>
      <c r="I10" s="9">
        <v>650000</v>
      </c>
      <c r="J10" s="9">
        <v>639767.56999999995</v>
      </c>
      <c r="K10" s="10">
        <v>0.98425779999999996</v>
      </c>
      <c r="L10" s="11">
        <v>592439.74</v>
      </c>
      <c r="M10" s="12">
        <v>47327.829999999958</v>
      </c>
    </row>
    <row r="11" spans="1:13" x14ac:dyDescent="0.2">
      <c r="A11" s="7" t="s">
        <v>349</v>
      </c>
      <c r="B11" s="7" t="s">
        <v>350</v>
      </c>
      <c r="C11" s="7" t="s">
        <v>363</v>
      </c>
      <c r="D11" s="8">
        <v>5152</v>
      </c>
      <c r="E11" s="7" t="s">
        <v>167</v>
      </c>
      <c r="F11" s="7" t="s">
        <v>351</v>
      </c>
      <c r="G11" s="7" t="s">
        <v>352</v>
      </c>
      <c r="H11" s="9">
        <v>112000</v>
      </c>
      <c r="I11" s="9">
        <v>112000</v>
      </c>
      <c r="J11" s="9">
        <v>69154.2</v>
      </c>
      <c r="K11" s="10">
        <v>0.61744821428571428</v>
      </c>
      <c r="L11" s="11">
        <v>93537.57</v>
      </c>
      <c r="M11" s="12">
        <v>-24383.37000000001</v>
      </c>
    </row>
    <row r="12" spans="1:13" x14ac:dyDescent="0.2">
      <c r="A12" s="7" t="s">
        <v>349</v>
      </c>
      <c r="B12" s="7" t="s">
        <v>350</v>
      </c>
      <c r="C12" s="7" t="s">
        <v>363</v>
      </c>
      <c r="D12" s="8">
        <v>5154</v>
      </c>
      <c r="E12" s="7" t="s">
        <v>169</v>
      </c>
      <c r="F12" s="7" t="s">
        <v>351</v>
      </c>
      <c r="G12" s="7" t="s">
        <v>352</v>
      </c>
      <c r="H12" s="9">
        <v>37000</v>
      </c>
      <c r="I12" s="9">
        <v>37000</v>
      </c>
      <c r="J12" s="9">
        <v>23376.45</v>
      </c>
      <c r="K12" s="10">
        <v>0.63179594594594601</v>
      </c>
      <c r="L12" s="11">
        <v>24258.82</v>
      </c>
      <c r="M12" s="12">
        <v>-882.36999999999898</v>
      </c>
    </row>
    <row r="13" spans="1:13" x14ac:dyDescent="0.2">
      <c r="A13" s="7" t="s">
        <v>349</v>
      </c>
      <c r="B13" s="7" t="s">
        <v>350</v>
      </c>
      <c r="C13" s="7" t="s">
        <v>363</v>
      </c>
      <c r="D13" s="8">
        <v>5156</v>
      </c>
      <c r="E13" s="7" t="s">
        <v>170</v>
      </c>
      <c r="F13" s="7" t="s">
        <v>351</v>
      </c>
      <c r="G13" s="7" t="s">
        <v>352</v>
      </c>
      <c r="H13" s="9">
        <v>200000</v>
      </c>
      <c r="I13" s="9">
        <v>170000</v>
      </c>
      <c r="J13" s="9">
        <v>80657</v>
      </c>
      <c r="K13" s="10">
        <v>0.47445294117647058</v>
      </c>
      <c r="L13" s="11">
        <v>78871</v>
      </c>
      <c r="M13" s="12">
        <v>1786</v>
      </c>
    </row>
    <row r="14" spans="1:13" x14ac:dyDescent="0.2">
      <c r="A14" s="7" t="s">
        <v>349</v>
      </c>
      <c r="B14" s="7" t="s">
        <v>350</v>
      </c>
      <c r="C14" s="7" t="s">
        <v>363</v>
      </c>
      <c r="D14" s="8">
        <v>5162</v>
      </c>
      <c r="E14" s="7" t="s">
        <v>171</v>
      </c>
      <c r="F14" s="7" t="s">
        <v>351</v>
      </c>
      <c r="G14" s="7" t="s">
        <v>352</v>
      </c>
      <c r="H14" s="9">
        <v>30000</v>
      </c>
      <c r="I14" s="9">
        <v>30000</v>
      </c>
      <c r="J14" s="9">
        <v>14922.75</v>
      </c>
      <c r="K14" s="10">
        <v>0.49742500000000001</v>
      </c>
      <c r="L14" s="11">
        <v>10939.55</v>
      </c>
      <c r="M14" s="12">
        <v>3983.2000000000007</v>
      </c>
    </row>
    <row r="15" spans="1:13" x14ac:dyDescent="0.2">
      <c r="A15" s="7" t="s">
        <v>349</v>
      </c>
      <c r="B15" s="7" t="s">
        <v>350</v>
      </c>
      <c r="C15" s="7" t="s">
        <v>363</v>
      </c>
      <c r="D15" s="8">
        <v>5163</v>
      </c>
      <c r="E15" s="7" t="s">
        <v>61</v>
      </c>
      <c r="F15" s="7" t="s">
        <v>351</v>
      </c>
      <c r="G15" s="7" t="s">
        <v>352</v>
      </c>
      <c r="H15" s="9">
        <v>20000</v>
      </c>
      <c r="I15" s="9">
        <v>20000</v>
      </c>
      <c r="J15" s="9">
        <v>16018.22</v>
      </c>
      <c r="K15" s="10">
        <v>0.80091099999999993</v>
      </c>
      <c r="L15" s="11">
        <v>13713.8</v>
      </c>
      <c r="M15" s="12">
        <v>2304.42</v>
      </c>
    </row>
    <row r="16" spans="1:13" x14ac:dyDescent="0.2">
      <c r="A16" s="7" t="s">
        <v>349</v>
      </c>
      <c r="B16" s="7" t="s">
        <v>350</v>
      </c>
      <c r="C16" s="7" t="s">
        <v>363</v>
      </c>
      <c r="D16" s="8">
        <v>5167</v>
      </c>
      <c r="E16" s="7" t="s">
        <v>224</v>
      </c>
      <c r="F16" s="7" t="s">
        <v>351</v>
      </c>
      <c r="G16" s="7" t="s">
        <v>352</v>
      </c>
      <c r="H16" s="9">
        <v>15000</v>
      </c>
      <c r="I16" s="9">
        <v>20000</v>
      </c>
      <c r="J16" s="9">
        <v>18630</v>
      </c>
      <c r="K16" s="10">
        <v>0.93149999999999999</v>
      </c>
      <c r="L16" s="11">
        <v>3140</v>
      </c>
      <c r="M16" s="12">
        <v>15490</v>
      </c>
    </row>
    <row r="17" spans="1:13" x14ac:dyDescent="0.2">
      <c r="A17" s="7" t="s">
        <v>349</v>
      </c>
      <c r="B17" s="7" t="s">
        <v>350</v>
      </c>
      <c r="C17" s="7" t="s">
        <v>363</v>
      </c>
      <c r="D17" s="8">
        <v>5169</v>
      </c>
      <c r="E17" s="7" t="s">
        <v>63</v>
      </c>
      <c r="F17" s="7" t="s">
        <v>351</v>
      </c>
      <c r="G17" s="7" t="s">
        <v>352</v>
      </c>
      <c r="H17" s="9">
        <v>180000</v>
      </c>
      <c r="I17" s="9">
        <v>175000</v>
      </c>
      <c r="J17" s="9">
        <v>174353.9</v>
      </c>
      <c r="K17" s="10">
        <v>0.99630799999999997</v>
      </c>
      <c r="L17" s="11">
        <v>189357.26</v>
      </c>
      <c r="M17" s="12">
        <v>-15003.360000000015</v>
      </c>
    </row>
    <row r="18" spans="1:13" x14ac:dyDescent="0.2">
      <c r="A18" s="7" t="s">
        <v>349</v>
      </c>
      <c r="B18" s="7" t="s">
        <v>350</v>
      </c>
      <c r="C18" s="7" t="s">
        <v>363</v>
      </c>
      <c r="D18" s="8">
        <v>5171</v>
      </c>
      <c r="E18" s="7" t="s">
        <v>187</v>
      </c>
      <c r="F18" s="7" t="s">
        <v>351</v>
      </c>
      <c r="G18" s="7" t="s">
        <v>352</v>
      </c>
      <c r="H18" s="9">
        <v>160000</v>
      </c>
      <c r="I18" s="9">
        <v>160000</v>
      </c>
      <c r="J18" s="9">
        <v>156259.15</v>
      </c>
      <c r="K18" s="10">
        <v>0.97661968749999994</v>
      </c>
      <c r="L18" s="11">
        <v>102820.6</v>
      </c>
      <c r="M18" s="12">
        <v>53438.549999999988</v>
      </c>
    </row>
    <row r="19" spans="1:13" x14ac:dyDescent="0.2">
      <c r="A19" s="7" t="s">
        <v>349</v>
      </c>
      <c r="B19" s="7" t="s">
        <v>350</v>
      </c>
      <c r="C19" s="7" t="s">
        <v>363</v>
      </c>
      <c r="D19" s="8">
        <v>6123</v>
      </c>
      <c r="E19" s="7" t="s">
        <v>206</v>
      </c>
      <c r="F19" s="7" t="s">
        <v>351</v>
      </c>
      <c r="G19" s="7" t="s">
        <v>352</v>
      </c>
      <c r="H19" s="9">
        <v>0</v>
      </c>
      <c r="I19" s="9">
        <v>44000</v>
      </c>
      <c r="J19" s="9">
        <v>43922</v>
      </c>
      <c r="K19" s="10">
        <v>0.99822727272727274</v>
      </c>
      <c r="L19" s="11"/>
      <c r="M19" s="12">
        <v>43922</v>
      </c>
    </row>
    <row r="20" spans="1:13" x14ac:dyDescent="0.2">
      <c r="A20" s="41"/>
      <c r="B20" s="41"/>
      <c r="C20" s="41"/>
      <c r="D20" s="41"/>
      <c r="E20" s="42" t="s">
        <v>359</v>
      </c>
      <c r="F20" s="41"/>
      <c r="G20" s="41"/>
      <c r="H20" s="43">
        <f>SUM(H5:H19)</f>
        <v>6732000</v>
      </c>
      <c r="I20" s="43">
        <f t="shared" ref="I20:M20" si="0">SUM(I5:I19)</f>
        <v>6732000</v>
      </c>
      <c r="J20" s="43">
        <f t="shared" si="0"/>
        <v>6311980.1400000015</v>
      </c>
      <c r="K20" s="64">
        <f>J20/I20</f>
        <v>0.93760845811051718</v>
      </c>
      <c r="L20" s="43">
        <f t="shared" si="0"/>
        <v>5898043.6399999997</v>
      </c>
      <c r="M20" s="43">
        <f t="shared" si="0"/>
        <v>413936.49999999994</v>
      </c>
    </row>
  </sheetData>
  <mergeCells count="1">
    <mergeCell ref="A4:M4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/>
  </sheetViews>
  <sheetFormatPr defaultRowHeight="12.75" x14ac:dyDescent="0.2"/>
  <cols>
    <col min="1" max="1" width="5.83203125" style="65" bestFit="1" customWidth="1"/>
    <col min="2" max="2" width="29.1640625" style="65" bestFit="1" customWidth="1"/>
    <col min="3" max="3" width="6.33203125" style="65" bestFit="1" customWidth="1"/>
    <col min="4" max="4" width="5.83203125" style="65" bestFit="1" customWidth="1"/>
    <col min="5" max="5" width="57.6640625" style="65" bestFit="1" customWidth="1"/>
    <col min="6" max="6" width="5.83203125" style="65" bestFit="1" customWidth="1"/>
    <col min="7" max="7" width="49.33203125" style="65" bestFit="1" customWidth="1"/>
    <col min="8" max="10" width="15.6640625" style="65" bestFit="1" customWidth="1"/>
    <col min="11" max="11" width="9" style="65" bestFit="1" customWidth="1"/>
    <col min="12" max="12" width="15.6640625" style="65" bestFit="1" customWidth="1"/>
    <col min="13" max="13" width="14" style="65" bestFit="1" customWidth="1"/>
    <col min="14" max="16384" width="9.33203125" style="65"/>
  </cols>
  <sheetData>
    <row r="1" spans="1:13" ht="15.75" x14ac:dyDescent="0.25">
      <c r="A1" s="81" t="s">
        <v>390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6" t="s">
        <v>368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">
      <c r="A5" s="7" t="s">
        <v>353</v>
      </c>
      <c r="B5" s="7" t="s">
        <v>354</v>
      </c>
      <c r="C5" s="7" t="s">
        <v>362</v>
      </c>
      <c r="D5" s="8">
        <v>2111</v>
      </c>
      <c r="E5" s="7" t="s">
        <v>29</v>
      </c>
      <c r="F5" s="7" t="s">
        <v>131</v>
      </c>
      <c r="G5" s="7" t="s">
        <v>132</v>
      </c>
      <c r="H5" s="9"/>
      <c r="I5" s="9"/>
      <c r="J5" s="9">
        <v>218805</v>
      </c>
      <c r="K5" s="10" t="s">
        <v>367</v>
      </c>
      <c r="L5" s="11">
        <v>211010</v>
      </c>
      <c r="M5" s="12">
        <v>7795</v>
      </c>
    </row>
    <row r="6" spans="1:13" x14ac:dyDescent="0.2">
      <c r="A6" s="7" t="s">
        <v>353</v>
      </c>
      <c r="B6" s="7" t="s">
        <v>354</v>
      </c>
      <c r="C6" s="7" t="s">
        <v>362</v>
      </c>
      <c r="D6" s="8">
        <v>2111</v>
      </c>
      <c r="E6" s="7" t="s">
        <v>29</v>
      </c>
      <c r="F6" s="7" t="s">
        <v>135</v>
      </c>
      <c r="G6" s="7" t="s">
        <v>136</v>
      </c>
      <c r="H6" s="9"/>
      <c r="I6" s="9"/>
      <c r="J6" s="9">
        <v>14850</v>
      </c>
      <c r="K6" s="10" t="s">
        <v>367</v>
      </c>
      <c r="L6" s="11">
        <v>30225</v>
      </c>
      <c r="M6" s="12">
        <v>-15375</v>
      </c>
    </row>
    <row r="7" spans="1:13" x14ac:dyDescent="0.2">
      <c r="A7" s="7" t="s">
        <v>353</v>
      </c>
      <c r="B7" s="7" t="s">
        <v>354</v>
      </c>
      <c r="C7" s="7" t="s">
        <v>362</v>
      </c>
      <c r="D7" s="8">
        <v>2122</v>
      </c>
      <c r="E7" s="7" t="s">
        <v>287</v>
      </c>
      <c r="F7" s="7" t="s">
        <v>196</v>
      </c>
      <c r="G7" s="7" t="s">
        <v>197</v>
      </c>
      <c r="H7" s="9">
        <v>52000</v>
      </c>
      <c r="I7" s="9">
        <v>52000</v>
      </c>
      <c r="J7" s="9">
        <v>52200</v>
      </c>
      <c r="K7" s="10">
        <v>1.0038461538461538</v>
      </c>
      <c r="L7" s="11">
        <v>52200</v>
      </c>
      <c r="M7" s="12">
        <v>0</v>
      </c>
    </row>
    <row r="8" spans="1:13" x14ac:dyDescent="0.2">
      <c r="A8" s="7" t="s">
        <v>353</v>
      </c>
      <c r="B8" s="7" t="s">
        <v>354</v>
      </c>
      <c r="C8" s="7" t="s">
        <v>362</v>
      </c>
      <c r="D8" s="8">
        <v>2122</v>
      </c>
      <c r="E8" s="7" t="s">
        <v>287</v>
      </c>
      <c r="F8" s="7" t="s">
        <v>111</v>
      </c>
      <c r="G8" s="7" t="s">
        <v>112</v>
      </c>
      <c r="H8" s="9">
        <v>221000</v>
      </c>
      <c r="I8" s="9">
        <v>229000</v>
      </c>
      <c r="J8" s="9">
        <v>229000</v>
      </c>
      <c r="K8" s="10">
        <v>1</v>
      </c>
      <c r="L8" s="11">
        <v>443681</v>
      </c>
      <c r="M8" s="12">
        <v>-214681</v>
      </c>
    </row>
    <row r="9" spans="1:13" x14ac:dyDescent="0.2">
      <c r="A9" s="7" t="s">
        <v>353</v>
      </c>
      <c r="B9" s="7" t="s">
        <v>354</v>
      </c>
      <c r="C9" s="7" t="s">
        <v>362</v>
      </c>
      <c r="D9" s="8">
        <v>2132</v>
      </c>
      <c r="E9" s="7" t="s">
        <v>140</v>
      </c>
      <c r="F9" s="7" t="s">
        <v>196</v>
      </c>
      <c r="G9" s="7" t="s">
        <v>197</v>
      </c>
      <c r="H9" s="9">
        <v>500000</v>
      </c>
      <c r="I9" s="9">
        <v>480000</v>
      </c>
      <c r="J9" s="9">
        <v>479102</v>
      </c>
      <c r="K9" s="10">
        <v>0.99812916666666662</v>
      </c>
      <c r="L9" s="11">
        <v>512447</v>
      </c>
      <c r="M9" s="12">
        <v>-33345</v>
      </c>
    </row>
    <row r="10" spans="1:13" x14ac:dyDescent="0.2">
      <c r="A10" s="7" t="s">
        <v>353</v>
      </c>
      <c r="B10" s="7" t="s">
        <v>354</v>
      </c>
      <c r="C10" s="7" t="s">
        <v>362</v>
      </c>
      <c r="D10" s="8">
        <v>2132</v>
      </c>
      <c r="E10" s="7" t="s">
        <v>140</v>
      </c>
      <c r="F10" s="7" t="s">
        <v>131</v>
      </c>
      <c r="G10" s="7" t="s">
        <v>132</v>
      </c>
      <c r="H10" s="9">
        <v>700000</v>
      </c>
      <c r="I10" s="9">
        <v>700000</v>
      </c>
      <c r="J10" s="9">
        <v>278658</v>
      </c>
      <c r="K10" s="10">
        <v>0.39808285714285713</v>
      </c>
      <c r="L10" s="11">
        <v>464821.67</v>
      </c>
      <c r="M10" s="12">
        <v>-186163.66999999998</v>
      </c>
    </row>
    <row r="11" spans="1:13" x14ac:dyDescent="0.2">
      <c r="A11" s="7" t="s">
        <v>353</v>
      </c>
      <c r="B11" s="7" t="s">
        <v>354</v>
      </c>
      <c r="C11" s="7" t="s">
        <v>362</v>
      </c>
      <c r="D11" s="8">
        <v>2132</v>
      </c>
      <c r="E11" s="7" t="s">
        <v>140</v>
      </c>
      <c r="F11" s="7" t="s">
        <v>162</v>
      </c>
      <c r="G11" s="7" t="s">
        <v>163</v>
      </c>
      <c r="H11" s="9">
        <v>1000000</v>
      </c>
      <c r="I11" s="9">
        <v>1000000</v>
      </c>
      <c r="J11" s="9">
        <v>1000000</v>
      </c>
      <c r="K11" s="10">
        <v>1</v>
      </c>
      <c r="L11" s="11">
        <v>1000000</v>
      </c>
      <c r="M11" s="12">
        <v>0</v>
      </c>
    </row>
    <row r="12" spans="1:13" x14ac:dyDescent="0.2">
      <c r="A12" s="7" t="s">
        <v>353</v>
      </c>
      <c r="B12" s="7" t="s">
        <v>354</v>
      </c>
      <c r="C12" s="7" t="s">
        <v>362</v>
      </c>
      <c r="D12" s="8">
        <v>2229</v>
      </c>
      <c r="E12" s="7" t="s">
        <v>45</v>
      </c>
      <c r="F12" s="7" t="s">
        <v>111</v>
      </c>
      <c r="G12" s="7" t="s">
        <v>112</v>
      </c>
      <c r="H12" s="9">
        <v>0</v>
      </c>
      <c r="I12" s="9">
        <v>3677000</v>
      </c>
      <c r="J12" s="9">
        <v>3676736.64</v>
      </c>
      <c r="K12" s="10">
        <v>0.99992837639379928</v>
      </c>
      <c r="L12" s="11">
        <v>3409268.43</v>
      </c>
      <c r="M12" s="12">
        <v>267468.20999999996</v>
      </c>
    </row>
    <row r="13" spans="1:13" x14ac:dyDescent="0.2">
      <c r="A13" s="7" t="s">
        <v>353</v>
      </c>
      <c r="B13" s="7" t="s">
        <v>354</v>
      </c>
      <c r="C13" s="7" t="s">
        <v>362</v>
      </c>
      <c r="D13" s="8">
        <v>2324</v>
      </c>
      <c r="E13" s="7" t="s">
        <v>48</v>
      </c>
      <c r="F13" s="7" t="s">
        <v>143</v>
      </c>
      <c r="G13" s="7" t="s">
        <v>144</v>
      </c>
      <c r="H13" s="9">
        <v>0</v>
      </c>
      <c r="I13" s="9">
        <v>491000</v>
      </c>
      <c r="J13" s="9">
        <v>490217</v>
      </c>
      <c r="K13" s="10">
        <v>0.99840529531568223</v>
      </c>
      <c r="L13" s="11">
        <v>443017</v>
      </c>
      <c r="M13" s="12">
        <v>47200</v>
      </c>
    </row>
    <row r="14" spans="1:13" x14ac:dyDescent="0.2">
      <c r="A14" s="7" t="s">
        <v>353</v>
      </c>
      <c r="B14" s="7" t="s">
        <v>354</v>
      </c>
      <c r="C14" s="7" t="s">
        <v>362</v>
      </c>
      <c r="D14" s="8">
        <v>2451</v>
      </c>
      <c r="E14" s="7" t="s">
        <v>355</v>
      </c>
      <c r="F14" s="7"/>
      <c r="G14" s="7"/>
      <c r="H14" s="9">
        <v>0</v>
      </c>
      <c r="I14" s="9">
        <v>4484000</v>
      </c>
      <c r="J14" s="9">
        <v>4484000</v>
      </c>
      <c r="K14" s="10">
        <v>1</v>
      </c>
      <c r="L14" s="11"/>
      <c r="M14" s="12">
        <v>4484000</v>
      </c>
    </row>
    <row r="15" spans="1:13" x14ac:dyDescent="0.2">
      <c r="A15" s="7" t="s">
        <v>353</v>
      </c>
      <c r="B15" s="7" t="s">
        <v>354</v>
      </c>
      <c r="C15" s="7" t="s">
        <v>362</v>
      </c>
      <c r="D15" s="8">
        <v>4116</v>
      </c>
      <c r="E15" s="7" t="s">
        <v>157</v>
      </c>
      <c r="F15" s="7"/>
      <c r="G15" s="7"/>
      <c r="H15" s="9">
        <v>0</v>
      </c>
      <c r="I15" s="9">
        <v>3270000</v>
      </c>
      <c r="J15" s="9">
        <v>3269220</v>
      </c>
      <c r="K15" s="10">
        <v>0.99976146788990827</v>
      </c>
      <c r="L15" s="11">
        <v>6025157.8899999997</v>
      </c>
      <c r="M15" s="12">
        <v>-2755937.8899999997</v>
      </c>
    </row>
    <row r="16" spans="1:13" x14ac:dyDescent="0.2">
      <c r="A16" s="7" t="s">
        <v>353</v>
      </c>
      <c r="B16" s="7" t="s">
        <v>354</v>
      </c>
      <c r="C16" s="7" t="s">
        <v>362</v>
      </c>
      <c r="D16" s="8">
        <v>4122</v>
      </c>
      <c r="E16" s="7" t="s">
        <v>247</v>
      </c>
      <c r="F16" s="7"/>
      <c r="G16" s="7"/>
      <c r="H16" s="9">
        <v>0</v>
      </c>
      <c r="I16" s="9">
        <v>12943000</v>
      </c>
      <c r="J16" s="9">
        <v>12940308.859999999</v>
      </c>
      <c r="K16" s="10">
        <v>0.99979207757088773</v>
      </c>
      <c r="L16" s="11">
        <v>14462085</v>
      </c>
      <c r="M16" s="12">
        <v>-1521776.1400000006</v>
      </c>
    </row>
    <row r="17" spans="1:13" x14ac:dyDescent="0.2">
      <c r="A17" s="7" t="s">
        <v>353</v>
      </c>
      <c r="B17" s="7" t="s">
        <v>354</v>
      </c>
      <c r="C17" s="7" t="s">
        <v>362</v>
      </c>
      <c r="D17" s="8">
        <v>4216</v>
      </c>
      <c r="E17" s="7" t="s">
        <v>215</v>
      </c>
      <c r="F17" s="7"/>
      <c r="G17" s="7"/>
      <c r="H17" s="9"/>
      <c r="I17" s="9"/>
      <c r="J17" s="9"/>
      <c r="K17" s="10" t="s">
        <v>367</v>
      </c>
      <c r="L17" s="11">
        <v>528654.64</v>
      </c>
      <c r="M17" s="12">
        <v>-528654.64</v>
      </c>
    </row>
    <row r="18" spans="1:13" x14ac:dyDescent="0.2">
      <c r="A18" s="7" t="s">
        <v>353</v>
      </c>
      <c r="B18" s="7" t="s">
        <v>354</v>
      </c>
      <c r="C18" s="7" t="s">
        <v>362</v>
      </c>
      <c r="D18" s="8">
        <v>4222</v>
      </c>
      <c r="E18" s="7" t="s">
        <v>341</v>
      </c>
      <c r="F18" s="7"/>
      <c r="G18" s="7"/>
      <c r="H18" s="9">
        <v>0</v>
      </c>
      <c r="I18" s="9">
        <v>600000</v>
      </c>
      <c r="J18" s="9">
        <v>575000</v>
      </c>
      <c r="K18" s="10">
        <v>0.95833333333333337</v>
      </c>
      <c r="L18" s="11">
        <v>74293</v>
      </c>
      <c r="M18" s="12">
        <v>500707</v>
      </c>
    </row>
    <row r="19" spans="1:13" x14ac:dyDescent="0.2">
      <c r="A19" s="15"/>
      <c r="B19" s="15"/>
      <c r="C19" s="15"/>
      <c r="D19" s="62"/>
      <c r="E19" s="15" t="s">
        <v>368</v>
      </c>
      <c r="F19" s="15"/>
      <c r="G19" s="15"/>
      <c r="H19" s="16">
        <f>SUM(H5:H18)</f>
        <v>2473000</v>
      </c>
      <c r="I19" s="16">
        <f t="shared" ref="I19:M19" si="0">SUM(I5:I18)</f>
        <v>27926000</v>
      </c>
      <c r="J19" s="16">
        <f t="shared" si="0"/>
        <v>27708097.5</v>
      </c>
      <c r="K19" s="63">
        <f>J19/I19</f>
        <v>0.99219714602879039</v>
      </c>
      <c r="L19" s="16">
        <f t="shared" si="0"/>
        <v>27656860.629999999</v>
      </c>
      <c r="M19" s="16">
        <f t="shared" si="0"/>
        <v>51236.869999999763</v>
      </c>
    </row>
    <row r="20" spans="1:13" x14ac:dyDescent="0.2">
      <c r="A20" s="38" t="s">
        <v>359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</row>
    <row r="21" spans="1:13" x14ac:dyDescent="0.2">
      <c r="A21" s="7" t="s">
        <v>353</v>
      </c>
      <c r="B21" s="7" t="s">
        <v>354</v>
      </c>
      <c r="C21" s="7" t="s">
        <v>363</v>
      </c>
      <c r="D21" s="8">
        <v>5331</v>
      </c>
      <c r="E21" s="7" t="s">
        <v>95</v>
      </c>
      <c r="F21" s="7" t="s">
        <v>143</v>
      </c>
      <c r="G21" s="7" t="s">
        <v>144</v>
      </c>
      <c r="H21" s="9">
        <v>4000000</v>
      </c>
      <c r="I21" s="9">
        <v>4021000</v>
      </c>
      <c r="J21" s="9">
        <v>4021000</v>
      </c>
      <c r="K21" s="10">
        <v>1</v>
      </c>
      <c r="L21" s="11">
        <v>4000000</v>
      </c>
      <c r="M21" s="12">
        <v>21000</v>
      </c>
    </row>
    <row r="22" spans="1:13" x14ac:dyDescent="0.2">
      <c r="A22" s="7" t="s">
        <v>353</v>
      </c>
      <c r="B22" s="7" t="s">
        <v>354</v>
      </c>
      <c r="C22" s="7" t="s">
        <v>363</v>
      </c>
      <c r="D22" s="8">
        <v>5331</v>
      </c>
      <c r="E22" s="7" t="s">
        <v>95</v>
      </c>
      <c r="F22" s="7" t="s">
        <v>196</v>
      </c>
      <c r="G22" s="7" t="s">
        <v>197</v>
      </c>
      <c r="H22" s="9">
        <v>16920000</v>
      </c>
      <c r="I22" s="9">
        <v>16945000</v>
      </c>
      <c r="J22" s="9">
        <v>16944102</v>
      </c>
      <c r="K22" s="10">
        <v>0.99994700501622902</v>
      </c>
      <c r="L22" s="11">
        <v>16545447</v>
      </c>
      <c r="M22" s="12">
        <v>398655</v>
      </c>
    </row>
    <row r="23" spans="1:13" x14ac:dyDescent="0.2">
      <c r="A23" s="7" t="s">
        <v>353</v>
      </c>
      <c r="B23" s="7" t="s">
        <v>354</v>
      </c>
      <c r="C23" s="7" t="s">
        <v>363</v>
      </c>
      <c r="D23" s="8">
        <v>5331</v>
      </c>
      <c r="E23" s="7" t="s">
        <v>95</v>
      </c>
      <c r="F23" s="7" t="s">
        <v>131</v>
      </c>
      <c r="G23" s="7" t="s">
        <v>132</v>
      </c>
      <c r="H23" s="9">
        <v>99898000</v>
      </c>
      <c r="I23" s="9">
        <v>101131000</v>
      </c>
      <c r="J23" s="9">
        <v>101131000</v>
      </c>
      <c r="K23" s="10">
        <v>1</v>
      </c>
      <c r="L23" s="11">
        <v>96805000</v>
      </c>
      <c r="M23" s="12">
        <v>4326000</v>
      </c>
    </row>
    <row r="24" spans="1:13" x14ac:dyDescent="0.2">
      <c r="A24" s="7" t="s">
        <v>353</v>
      </c>
      <c r="B24" s="7" t="s">
        <v>354</v>
      </c>
      <c r="C24" s="7" t="s">
        <v>363</v>
      </c>
      <c r="D24" s="8">
        <v>5331</v>
      </c>
      <c r="E24" s="7" t="s">
        <v>95</v>
      </c>
      <c r="F24" s="7" t="s">
        <v>162</v>
      </c>
      <c r="G24" s="7" t="s">
        <v>163</v>
      </c>
      <c r="H24" s="9">
        <v>22000000</v>
      </c>
      <c r="I24" s="9">
        <v>26690000</v>
      </c>
      <c r="J24" s="9">
        <v>26690000</v>
      </c>
      <c r="K24" s="10">
        <v>1</v>
      </c>
      <c r="L24" s="11">
        <v>20000000</v>
      </c>
      <c r="M24" s="12">
        <v>6690000</v>
      </c>
    </row>
    <row r="25" spans="1:13" x14ac:dyDescent="0.2">
      <c r="A25" s="7" t="s">
        <v>353</v>
      </c>
      <c r="B25" s="7" t="s">
        <v>354</v>
      </c>
      <c r="C25" s="7" t="s">
        <v>363</v>
      </c>
      <c r="D25" s="8">
        <v>5331</v>
      </c>
      <c r="E25" s="7" t="s">
        <v>95</v>
      </c>
      <c r="F25" s="7" t="s">
        <v>111</v>
      </c>
      <c r="G25" s="7" t="s">
        <v>112</v>
      </c>
      <c r="H25" s="9">
        <v>31939000</v>
      </c>
      <c r="I25" s="9">
        <v>32154000</v>
      </c>
      <c r="J25" s="9">
        <v>32154000</v>
      </c>
      <c r="K25" s="10">
        <v>1</v>
      </c>
      <c r="L25" s="11">
        <v>31360000</v>
      </c>
      <c r="M25" s="12">
        <v>794000</v>
      </c>
    </row>
    <row r="26" spans="1:13" x14ac:dyDescent="0.2">
      <c r="A26" s="7" t="s">
        <v>353</v>
      </c>
      <c r="B26" s="7" t="s">
        <v>354</v>
      </c>
      <c r="C26" s="7" t="s">
        <v>363</v>
      </c>
      <c r="D26" s="8">
        <v>5336</v>
      </c>
      <c r="E26" s="7" t="s">
        <v>227</v>
      </c>
      <c r="F26" s="7" t="s">
        <v>143</v>
      </c>
      <c r="G26" s="7" t="s">
        <v>144</v>
      </c>
      <c r="H26" s="9">
        <v>0</v>
      </c>
      <c r="I26" s="9">
        <v>3798000</v>
      </c>
      <c r="J26" s="9">
        <v>3795070.86</v>
      </c>
      <c r="K26" s="10">
        <v>0.99922876777251179</v>
      </c>
      <c r="L26" s="11">
        <v>6008027</v>
      </c>
      <c r="M26" s="12">
        <v>-2212956.14</v>
      </c>
    </row>
    <row r="27" spans="1:13" x14ac:dyDescent="0.2">
      <c r="A27" s="7" t="s">
        <v>353</v>
      </c>
      <c r="B27" s="7" t="s">
        <v>354</v>
      </c>
      <c r="C27" s="7" t="s">
        <v>363</v>
      </c>
      <c r="D27" s="8">
        <v>5336</v>
      </c>
      <c r="E27" s="7" t="s">
        <v>227</v>
      </c>
      <c r="F27" s="7" t="s">
        <v>196</v>
      </c>
      <c r="G27" s="7" t="s">
        <v>197</v>
      </c>
      <c r="H27" s="9">
        <v>0</v>
      </c>
      <c r="I27" s="9">
        <v>1000000</v>
      </c>
      <c r="J27" s="9">
        <v>1000000</v>
      </c>
      <c r="K27" s="10">
        <v>1</v>
      </c>
      <c r="L27" s="11">
        <v>1081000</v>
      </c>
      <c r="M27" s="12">
        <v>-81000</v>
      </c>
    </row>
    <row r="28" spans="1:13" x14ac:dyDescent="0.2">
      <c r="A28" s="7" t="s">
        <v>353</v>
      </c>
      <c r="B28" s="7" t="s">
        <v>354</v>
      </c>
      <c r="C28" s="7" t="s">
        <v>363</v>
      </c>
      <c r="D28" s="8">
        <v>5336</v>
      </c>
      <c r="E28" s="7" t="s">
        <v>227</v>
      </c>
      <c r="F28" s="7" t="s">
        <v>162</v>
      </c>
      <c r="G28" s="7" t="s">
        <v>163</v>
      </c>
      <c r="H28" s="9">
        <v>0</v>
      </c>
      <c r="I28" s="9">
        <v>867000</v>
      </c>
      <c r="J28" s="9">
        <v>866548</v>
      </c>
      <c r="K28" s="10">
        <v>0.99947866205305647</v>
      </c>
      <c r="L28" s="11">
        <v>1270232.8899999999</v>
      </c>
      <c r="M28" s="12">
        <v>-403684.8899999999</v>
      </c>
    </row>
    <row r="29" spans="1:13" x14ac:dyDescent="0.2">
      <c r="A29" s="7" t="s">
        <v>353</v>
      </c>
      <c r="B29" s="7" t="s">
        <v>354</v>
      </c>
      <c r="C29" s="7" t="s">
        <v>363</v>
      </c>
      <c r="D29" s="8">
        <v>5336</v>
      </c>
      <c r="E29" s="7" t="s">
        <v>227</v>
      </c>
      <c r="F29" s="7" t="s">
        <v>111</v>
      </c>
      <c r="G29" s="7" t="s">
        <v>112</v>
      </c>
      <c r="H29" s="9">
        <v>0</v>
      </c>
      <c r="I29" s="9">
        <v>11039000</v>
      </c>
      <c r="J29" s="9">
        <v>11038127</v>
      </c>
      <c r="K29" s="10">
        <v>0.99992091674970562</v>
      </c>
      <c r="L29" s="11">
        <v>12571000</v>
      </c>
      <c r="M29" s="12">
        <v>-1532873</v>
      </c>
    </row>
    <row r="30" spans="1:13" x14ac:dyDescent="0.2">
      <c r="A30" s="7" t="s">
        <v>353</v>
      </c>
      <c r="B30" s="7" t="s">
        <v>354</v>
      </c>
      <c r="C30" s="7" t="s">
        <v>363</v>
      </c>
      <c r="D30" s="8">
        <v>6351</v>
      </c>
      <c r="E30" s="7" t="s">
        <v>296</v>
      </c>
      <c r="F30" s="7" t="s">
        <v>162</v>
      </c>
      <c r="G30" s="7" t="s">
        <v>163</v>
      </c>
      <c r="H30" s="9">
        <v>2000000</v>
      </c>
      <c r="I30" s="9">
        <v>3800000</v>
      </c>
      <c r="J30" s="9">
        <v>3800000</v>
      </c>
      <c r="K30" s="10">
        <v>1</v>
      </c>
      <c r="L30" s="11">
        <v>2000000</v>
      </c>
      <c r="M30" s="12">
        <v>1800000</v>
      </c>
    </row>
    <row r="31" spans="1:13" x14ac:dyDescent="0.2">
      <c r="A31" s="7" t="s">
        <v>353</v>
      </c>
      <c r="B31" s="7" t="s">
        <v>354</v>
      </c>
      <c r="C31" s="7" t="s">
        <v>363</v>
      </c>
      <c r="D31" s="8">
        <v>6351</v>
      </c>
      <c r="E31" s="7" t="s">
        <v>296</v>
      </c>
      <c r="F31" s="7" t="s">
        <v>111</v>
      </c>
      <c r="G31" s="7" t="s">
        <v>112</v>
      </c>
      <c r="H31" s="9"/>
      <c r="I31" s="9"/>
      <c r="J31" s="9"/>
      <c r="K31" s="10" t="s">
        <v>367</v>
      </c>
      <c r="L31" s="11">
        <v>3409000</v>
      </c>
      <c r="M31" s="12">
        <v>-3409000</v>
      </c>
    </row>
    <row r="32" spans="1:13" x14ac:dyDescent="0.2">
      <c r="A32" s="7" t="s">
        <v>353</v>
      </c>
      <c r="B32" s="7" t="s">
        <v>354</v>
      </c>
      <c r="C32" s="7" t="s">
        <v>363</v>
      </c>
      <c r="D32" s="8">
        <v>6356</v>
      </c>
      <c r="E32" s="7" t="s">
        <v>356</v>
      </c>
      <c r="F32" s="7" t="s">
        <v>162</v>
      </c>
      <c r="G32" s="7" t="s">
        <v>163</v>
      </c>
      <c r="H32" s="9">
        <v>0</v>
      </c>
      <c r="I32" s="9">
        <v>600000</v>
      </c>
      <c r="J32" s="9">
        <v>575000</v>
      </c>
      <c r="K32" s="10">
        <v>0.95833333333333337</v>
      </c>
      <c r="L32" s="11">
        <v>602947.64</v>
      </c>
      <c r="M32" s="12">
        <v>-27947.640000000014</v>
      </c>
    </row>
    <row r="33" spans="1:13" s="67" customFormat="1" x14ac:dyDescent="0.2">
      <c r="A33" s="42"/>
      <c r="B33" s="42"/>
      <c r="C33" s="42"/>
      <c r="D33" s="42"/>
      <c r="E33" s="42" t="s">
        <v>359</v>
      </c>
      <c r="F33" s="42"/>
      <c r="G33" s="42"/>
      <c r="H33" s="43">
        <f>SUM(H21:H32)</f>
        <v>176757000</v>
      </c>
      <c r="I33" s="43">
        <f t="shared" ref="I33:M33" si="1">SUM(I21:I32)</f>
        <v>202045000</v>
      </c>
      <c r="J33" s="43">
        <f t="shared" si="1"/>
        <v>202014847.86000001</v>
      </c>
      <c r="K33" s="57">
        <f>J33/I33</f>
        <v>0.99985076522556859</v>
      </c>
      <c r="L33" s="43">
        <f t="shared" si="1"/>
        <v>195652654.52999997</v>
      </c>
      <c r="M33" s="43">
        <f t="shared" si="1"/>
        <v>6362193.3299999991</v>
      </c>
    </row>
  </sheetData>
  <mergeCells count="2">
    <mergeCell ref="A4:M4"/>
    <mergeCell ref="A20:M2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opLeftCell="A79" workbookViewId="0">
      <selection activeCell="G19" sqref="G19"/>
    </sheetView>
  </sheetViews>
  <sheetFormatPr defaultRowHeight="12.75" x14ac:dyDescent="0.2"/>
  <cols>
    <col min="1" max="1" width="5.83203125" bestFit="1" customWidth="1"/>
    <col min="2" max="2" width="17.6640625" bestFit="1" customWidth="1"/>
    <col min="3" max="3" width="6.33203125" bestFit="1" customWidth="1"/>
    <col min="4" max="4" width="5.83203125" bestFit="1" customWidth="1"/>
    <col min="5" max="5" width="81.5" bestFit="1" customWidth="1"/>
    <col min="6" max="6" width="5.83203125" bestFit="1" customWidth="1"/>
    <col min="7" max="7" width="67.1640625" bestFit="1" customWidth="1"/>
    <col min="8" max="8" width="15.6640625" bestFit="1" customWidth="1"/>
    <col min="9" max="9" width="16.33203125" bestFit="1" customWidth="1"/>
    <col min="10" max="10" width="18.1640625" bestFit="1" customWidth="1"/>
    <col min="11" max="11" width="9.83203125" bestFit="1" customWidth="1"/>
    <col min="12" max="13" width="18.1640625" bestFit="1" customWidth="1"/>
  </cols>
  <sheetData>
    <row r="1" spans="1:13" ht="15.75" x14ac:dyDescent="0.25">
      <c r="A1" s="81" t="s">
        <v>375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6" t="s">
        <v>368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">
      <c r="A5" s="7" t="s">
        <v>11</v>
      </c>
      <c r="B5" s="7" t="s">
        <v>12</v>
      </c>
      <c r="C5" s="7" t="s">
        <v>362</v>
      </c>
      <c r="D5" s="8">
        <v>1111</v>
      </c>
      <c r="E5" s="7" t="s">
        <v>13</v>
      </c>
      <c r="F5" s="7"/>
      <c r="G5" s="7"/>
      <c r="H5" s="9">
        <v>125000000</v>
      </c>
      <c r="I5" s="9">
        <v>125000000</v>
      </c>
      <c r="J5" s="9">
        <v>135265261.53999999</v>
      </c>
      <c r="K5" s="10">
        <v>1.0821220923199999</v>
      </c>
      <c r="L5" s="11">
        <v>118657890.08</v>
      </c>
      <c r="M5" s="12">
        <v>16607371.459999993</v>
      </c>
    </row>
    <row r="6" spans="1:13" x14ac:dyDescent="0.2">
      <c r="A6" s="7" t="s">
        <v>11</v>
      </c>
      <c r="B6" s="7" t="s">
        <v>12</v>
      </c>
      <c r="C6" s="7" t="s">
        <v>362</v>
      </c>
      <c r="D6" s="8">
        <v>1112</v>
      </c>
      <c r="E6" s="7" t="s">
        <v>14</v>
      </c>
      <c r="F6" s="7"/>
      <c r="G6" s="7"/>
      <c r="H6" s="9">
        <v>5500000</v>
      </c>
      <c r="I6" s="9">
        <v>5500000</v>
      </c>
      <c r="J6" s="9">
        <v>7670648.9299999997</v>
      </c>
      <c r="K6" s="10">
        <v>1.3946634418181818</v>
      </c>
      <c r="L6" s="11">
        <v>5181739.26</v>
      </c>
      <c r="M6" s="12">
        <v>2488909.67</v>
      </c>
    </row>
    <row r="7" spans="1:13" x14ac:dyDescent="0.2">
      <c r="A7" s="7" t="s">
        <v>11</v>
      </c>
      <c r="B7" s="7" t="s">
        <v>12</v>
      </c>
      <c r="C7" s="7" t="s">
        <v>362</v>
      </c>
      <c r="D7" s="8">
        <v>1113</v>
      </c>
      <c r="E7" s="7" t="s">
        <v>15</v>
      </c>
      <c r="F7" s="7"/>
      <c r="G7" s="7"/>
      <c r="H7" s="9">
        <v>11000000</v>
      </c>
      <c r="I7" s="9">
        <v>11000000</v>
      </c>
      <c r="J7" s="9">
        <v>13570169.75</v>
      </c>
      <c r="K7" s="10">
        <v>1.2336517954545454</v>
      </c>
      <c r="L7" s="11">
        <v>13403019.810000001</v>
      </c>
      <c r="M7" s="12">
        <v>167149.93999999948</v>
      </c>
    </row>
    <row r="8" spans="1:13" x14ac:dyDescent="0.2">
      <c r="A8" s="7" t="s">
        <v>11</v>
      </c>
      <c r="B8" s="7" t="s">
        <v>12</v>
      </c>
      <c r="C8" s="7" t="s">
        <v>362</v>
      </c>
      <c r="D8" s="8">
        <v>1121</v>
      </c>
      <c r="E8" s="7" t="s">
        <v>16</v>
      </c>
      <c r="F8" s="7"/>
      <c r="G8" s="7"/>
      <c r="H8" s="9">
        <v>122000000</v>
      </c>
      <c r="I8" s="9">
        <v>122000000</v>
      </c>
      <c r="J8" s="9">
        <v>140225164.75</v>
      </c>
      <c r="K8" s="10">
        <v>1.1493865963114753</v>
      </c>
      <c r="L8" s="11">
        <v>124399666.17</v>
      </c>
      <c r="M8" s="12">
        <v>15825498.579999998</v>
      </c>
    </row>
    <row r="9" spans="1:13" x14ac:dyDescent="0.2">
      <c r="A9" s="7" t="s">
        <v>11</v>
      </c>
      <c r="B9" s="7" t="s">
        <v>12</v>
      </c>
      <c r="C9" s="7" t="s">
        <v>362</v>
      </c>
      <c r="D9" s="8">
        <v>1122</v>
      </c>
      <c r="E9" s="7" t="s">
        <v>17</v>
      </c>
      <c r="F9" s="7"/>
      <c r="G9" s="7"/>
      <c r="H9" s="9">
        <v>0</v>
      </c>
      <c r="I9" s="9">
        <v>13195000</v>
      </c>
      <c r="J9" s="9">
        <v>13194360</v>
      </c>
      <c r="K9" s="10">
        <v>0.99995149677908302</v>
      </c>
      <c r="L9" s="11">
        <v>13150090</v>
      </c>
      <c r="M9" s="12">
        <v>44270</v>
      </c>
    </row>
    <row r="10" spans="1:13" x14ac:dyDescent="0.2">
      <c r="A10" s="7" t="s">
        <v>11</v>
      </c>
      <c r="B10" s="7" t="s">
        <v>12</v>
      </c>
      <c r="C10" s="7" t="s">
        <v>362</v>
      </c>
      <c r="D10" s="8">
        <v>1211</v>
      </c>
      <c r="E10" s="7" t="s">
        <v>18</v>
      </c>
      <c r="F10" s="7"/>
      <c r="G10" s="7"/>
      <c r="H10" s="9">
        <v>254164000</v>
      </c>
      <c r="I10" s="9">
        <v>254164000</v>
      </c>
      <c r="J10" s="9">
        <v>257034122.72</v>
      </c>
      <c r="K10" s="10">
        <v>1.0112924045891629</v>
      </c>
      <c r="L10" s="11">
        <v>247392755.59</v>
      </c>
      <c r="M10" s="12">
        <v>9641367.1299999952</v>
      </c>
    </row>
    <row r="11" spans="1:13" x14ac:dyDescent="0.2">
      <c r="A11" s="7" t="s">
        <v>11</v>
      </c>
      <c r="B11" s="7" t="s">
        <v>12</v>
      </c>
      <c r="C11" s="7" t="s">
        <v>362</v>
      </c>
      <c r="D11" s="8">
        <v>1335</v>
      </c>
      <c r="E11" s="7" t="s">
        <v>19</v>
      </c>
      <c r="F11" s="7"/>
      <c r="G11" s="7"/>
      <c r="H11" s="9"/>
      <c r="I11" s="9"/>
      <c r="J11" s="9">
        <v>9735</v>
      </c>
      <c r="K11" s="10" t="s">
        <v>367</v>
      </c>
      <c r="L11" s="11">
        <v>140</v>
      </c>
      <c r="M11" s="12">
        <v>9595</v>
      </c>
    </row>
    <row r="12" spans="1:13" x14ac:dyDescent="0.2">
      <c r="A12" s="7" t="s">
        <v>11</v>
      </c>
      <c r="B12" s="7" t="s">
        <v>12</v>
      </c>
      <c r="C12" s="7" t="s">
        <v>362</v>
      </c>
      <c r="D12" s="8">
        <v>1340</v>
      </c>
      <c r="E12" s="7" t="s">
        <v>20</v>
      </c>
      <c r="F12" s="7"/>
      <c r="G12" s="7"/>
      <c r="H12" s="9">
        <v>13578000</v>
      </c>
      <c r="I12" s="9">
        <v>13578000</v>
      </c>
      <c r="J12" s="9">
        <v>10123881.51</v>
      </c>
      <c r="K12" s="10">
        <v>0.74560918471056115</v>
      </c>
      <c r="L12" s="11">
        <v>12112612.029999999</v>
      </c>
      <c r="M12" s="12">
        <v>-1988730.5199999996</v>
      </c>
    </row>
    <row r="13" spans="1:13" x14ac:dyDescent="0.2">
      <c r="A13" s="7" t="s">
        <v>11</v>
      </c>
      <c r="B13" s="7" t="s">
        <v>12</v>
      </c>
      <c r="C13" s="7" t="s">
        <v>362</v>
      </c>
      <c r="D13" s="8">
        <v>1341</v>
      </c>
      <c r="E13" s="7" t="s">
        <v>21</v>
      </c>
      <c r="F13" s="7"/>
      <c r="G13" s="7"/>
      <c r="H13" s="9">
        <v>2000000</v>
      </c>
      <c r="I13" s="9">
        <v>2000000</v>
      </c>
      <c r="J13" s="9">
        <v>1629128.79</v>
      </c>
      <c r="K13" s="10">
        <v>0.814564395</v>
      </c>
      <c r="L13" s="11">
        <v>1787117.09</v>
      </c>
      <c r="M13" s="12">
        <v>-157988.30000000005</v>
      </c>
    </row>
    <row r="14" spans="1:13" x14ac:dyDescent="0.2">
      <c r="A14" s="7" t="s">
        <v>11</v>
      </c>
      <c r="B14" s="7" t="s">
        <v>12</v>
      </c>
      <c r="C14" s="7" t="s">
        <v>362</v>
      </c>
      <c r="D14" s="8">
        <v>1342</v>
      </c>
      <c r="E14" s="7" t="s">
        <v>22</v>
      </c>
      <c r="F14" s="7"/>
      <c r="G14" s="7"/>
      <c r="H14" s="9">
        <v>50000</v>
      </c>
      <c r="I14" s="9">
        <v>50000</v>
      </c>
      <c r="J14" s="9">
        <v>24525</v>
      </c>
      <c r="K14" s="10">
        <v>0.49049999999999999</v>
      </c>
      <c r="L14" s="11">
        <v>174495</v>
      </c>
      <c r="M14" s="12">
        <v>-149970</v>
      </c>
    </row>
    <row r="15" spans="1:13" x14ac:dyDescent="0.2">
      <c r="A15" s="7" t="s">
        <v>11</v>
      </c>
      <c r="B15" s="7" t="s">
        <v>12</v>
      </c>
      <c r="C15" s="7" t="s">
        <v>362</v>
      </c>
      <c r="D15" s="8">
        <v>1343</v>
      </c>
      <c r="E15" s="7" t="s">
        <v>23</v>
      </c>
      <c r="F15" s="7"/>
      <c r="G15" s="7"/>
      <c r="H15" s="9">
        <v>1200000</v>
      </c>
      <c r="I15" s="9">
        <v>1200000</v>
      </c>
      <c r="J15" s="9">
        <v>812665</v>
      </c>
      <c r="K15" s="10">
        <v>0.67722083333333338</v>
      </c>
      <c r="L15" s="11">
        <v>1084964</v>
      </c>
      <c r="M15" s="12">
        <v>-272299</v>
      </c>
    </row>
    <row r="16" spans="1:13" x14ac:dyDescent="0.2">
      <c r="A16" s="7" t="s">
        <v>11</v>
      </c>
      <c r="B16" s="7" t="s">
        <v>12</v>
      </c>
      <c r="C16" s="7" t="s">
        <v>362</v>
      </c>
      <c r="D16" s="8">
        <v>1345</v>
      </c>
      <c r="E16" s="7" t="s">
        <v>24</v>
      </c>
      <c r="F16" s="7"/>
      <c r="G16" s="7"/>
      <c r="H16" s="9">
        <v>200000</v>
      </c>
      <c r="I16" s="9">
        <v>200000</v>
      </c>
      <c r="J16" s="9">
        <v>504614</v>
      </c>
      <c r="K16" s="10">
        <v>2.5230700000000001</v>
      </c>
      <c r="L16" s="11">
        <v>460428</v>
      </c>
      <c r="M16" s="12">
        <v>44186</v>
      </c>
    </row>
    <row r="17" spans="1:13" x14ac:dyDescent="0.2">
      <c r="A17" s="7" t="s">
        <v>11</v>
      </c>
      <c r="B17" s="7" t="s">
        <v>12</v>
      </c>
      <c r="C17" s="7" t="s">
        <v>362</v>
      </c>
      <c r="D17" s="8">
        <v>1351</v>
      </c>
      <c r="E17" s="7" t="s">
        <v>25</v>
      </c>
      <c r="F17" s="7"/>
      <c r="G17" s="7"/>
      <c r="H17" s="9">
        <v>2000000</v>
      </c>
      <c r="I17" s="9">
        <v>2000000</v>
      </c>
      <c r="J17" s="9">
        <v>2630791.9</v>
      </c>
      <c r="K17" s="10">
        <v>1.3153959499999999</v>
      </c>
      <c r="L17" s="11">
        <v>2103793.39</v>
      </c>
      <c r="M17" s="12">
        <v>526998.50999999978</v>
      </c>
    </row>
    <row r="18" spans="1:13" x14ac:dyDescent="0.2">
      <c r="A18" s="7" t="s">
        <v>11</v>
      </c>
      <c r="B18" s="7" t="s">
        <v>12</v>
      </c>
      <c r="C18" s="7" t="s">
        <v>362</v>
      </c>
      <c r="D18" s="8">
        <v>1355</v>
      </c>
      <c r="E18" s="7" t="s">
        <v>26</v>
      </c>
      <c r="F18" s="7"/>
      <c r="G18" s="7"/>
      <c r="H18" s="9">
        <v>3000000</v>
      </c>
      <c r="I18" s="9">
        <v>3000000</v>
      </c>
      <c r="J18" s="9">
        <v>3843374.7</v>
      </c>
      <c r="K18" s="10">
        <v>1.2811249</v>
      </c>
      <c r="L18" s="11">
        <v>12822372.73</v>
      </c>
      <c r="M18" s="12">
        <v>-8978998.0300000012</v>
      </c>
    </row>
    <row r="19" spans="1:13" x14ac:dyDescent="0.2">
      <c r="A19" s="7" t="s">
        <v>11</v>
      </c>
      <c r="B19" s="7" t="s">
        <v>12</v>
      </c>
      <c r="C19" s="7" t="s">
        <v>362</v>
      </c>
      <c r="D19" s="8">
        <v>1361</v>
      </c>
      <c r="E19" s="7" t="s">
        <v>27</v>
      </c>
      <c r="F19" s="7"/>
      <c r="G19" s="7"/>
      <c r="H19" s="9">
        <v>200000</v>
      </c>
      <c r="I19" s="9">
        <v>200000</v>
      </c>
      <c r="J19" s="9">
        <v>37010</v>
      </c>
      <c r="K19" s="10">
        <v>0.18504999999999999</v>
      </c>
      <c r="L19" s="11">
        <v>42720</v>
      </c>
      <c r="M19" s="12">
        <v>-5710</v>
      </c>
    </row>
    <row r="20" spans="1:13" x14ac:dyDescent="0.2">
      <c r="A20" s="7" t="s">
        <v>11</v>
      </c>
      <c r="B20" s="7" t="s">
        <v>12</v>
      </c>
      <c r="C20" s="7" t="s">
        <v>362</v>
      </c>
      <c r="D20" s="8">
        <v>1511</v>
      </c>
      <c r="E20" s="7" t="s">
        <v>28</v>
      </c>
      <c r="F20" s="7"/>
      <c r="G20" s="7"/>
      <c r="H20" s="9">
        <v>65000000</v>
      </c>
      <c r="I20" s="9">
        <v>65000000</v>
      </c>
      <c r="J20" s="9">
        <v>70281890.849999994</v>
      </c>
      <c r="K20" s="10">
        <v>1.0812598592307692</v>
      </c>
      <c r="L20" s="11">
        <v>65289019.869999997</v>
      </c>
      <c r="M20" s="12">
        <v>4992870.9799999967</v>
      </c>
    </row>
    <row r="21" spans="1:13" x14ac:dyDescent="0.2">
      <c r="A21" s="7" t="s">
        <v>11</v>
      </c>
      <c r="B21" s="7" t="s">
        <v>12</v>
      </c>
      <c r="C21" s="7" t="s">
        <v>362</v>
      </c>
      <c r="D21" s="8">
        <v>2111</v>
      </c>
      <c r="E21" s="7" t="s">
        <v>29</v>
      </c>
      <c r="F21" s="7" t="s">
        <v>30</v>
      </c>
      <c r="G21" s="7" t="s">
        <v>31</v>
      </c>
      <c r="H21" s="9"/>
      <c r="I21" s="9"/>
      <c r="J21" s="9">
        <v>11606</v>
      </c>
      <c r="K21" s="10" t="s">
        <v>367</v>
      </c>
      <c r="L21" s="11">
        <v>15194</v>
      </c>
      <c r="M21" s="12">
        <v>-3588</v>
      </c>
    </row>
    <row r="22" spans="1:13" x14ac:dyDescent="0.2">
      <c r="A22" s="7" t="s">
        <v>11</v>
      </c>
      <c r="B22" s="7" t="s">
        <v>12</v>
      </c>
      <c r="C22" s="7" t="s">
        <v>362</v>
      </c>
      <c r="D22" s="8">
        <v>2123</v>
      </c>
      <c r="E22" s="7" t="s">
        <v>32</v>
      </c>
      <c r="F22" s="7" t="s">
        <v>33</v>
      </c>
      <c r="G22" s="7" t="s">
        <v>34</v>
      </c>
      <c r="H22" s="9"/>
      <c r="I22" s="9"/>
      <c r="J22" s="9"/>
      <c r="K22" s="10" t="s">
        <v>367</v>
      </c>
      <c r="L22" s="11">
        <v>8249</v>
      </c>
      <c r="M22" s="12">
        <v>-8249</v>
      </c>
    </row>
    <row r="23" spans="1:13" x14ac:dyDescent="0.2">
      <c r="A23" s="7" t="s">
        <v>11</v>
      </c>
      <c r="B23" s="7" t="s">
        <v>12</v>
      </c>
      <c r="C23" s="7" t="s">
        <v>362</v>
      </c>
      <c r="D23" s="8">
        <v>2141</v>
      </c>
      <c r="E23" s="7" t="s">
        <v>35</v>
      </c>
      <c r="F23" s="7" t="s">
        <v>36</v>
      </c>
      <c r="G23" s="7" t="s">
        <v>37</v>
      </c>
      <c r="H23" s="9">
        <v>1000000</v>
      </c>
      <c r="I23" s="9">
        <v>1000000</v>
      </c>
      <c r="J23" s="9">
        <v>3530.12</v>
      </c>
      <c r="K23" s="10">
        <v>3.5301199999999999E-3</v>
      </c>
      <c r="L23" s="11">
        <v>38357.300000000003</v>
      </c>
      <c r="M23" s="12">
        <v>-34827.18</v>
      </c>
    </row>
    <row r="24" spans="1:13" x14ac:dyDescent="0.2">
      <c r="A24" s="7" t="s">
        <v>11</v>
      </c>
      <c r="B24" s="7" t="s">
        <v>12</v>
      </c>
      <c r="C24" s="7" t="s">
        <v>362</v>
      </c>
      <c r="D24" s="8">
        <v>2142</v>
      </c>
      <c r="E24" s="7" t="s">
        <v>38</v>
      </c>
      <c r="F24" s="7" t="s">
        <v>36</v>
      </c>
      <c r="G24" s="7" t="s">
        <v>37</v>
      </c>
      <c r="H24" s="9">
        <v>1000000</v>
      </c>
      <c r="I24" s="9">
        <v>1000000</v>
      </c>
      <c r="J24" s="9">
        <v>2140153</v>
      </c>
      <c r="K24" s="10">
        <v>2.1401530000000002</v>
      </c>
      <c r="L24" s="11">
        <v>2221610.1</v>
      </c>
      <c r="M24" s="12">
        <v>-81457.100000000093</v>
      </c>
    </row>
    <row r="25" spans="1:13" x14ac:dyDescent="0.2">
      <c r="A25" s="7" t="s">
        <v>11</v>
      </c>
      <c r="B25" s="7" t="s">
        <v>12</v>
      </c>
      <c r="C25" s="7" t="s">
        <v>362</v>
      </c>
      <c r="D25" s="8">
        <v>2212</v>
      </c>
      <c r="E25" s="7" t="s">
        <v>40</v>
      </c>
      <c r="F25" s="7" t="s">
        <v>41</v>
      </c>
      <c r="G25" s="7" t="s">
        <v>42</v>
      </c>
      <c r="H25" s="9"/>
      <c r="I25" s="9"/>
      <c r="J25" s="9"/>
      <c r="K25" s="10" t="s">
        <v>367</v>
      </c>
      <c r="L25" s="11">
        <v>60000</v>
      </c>
      <c r="M25" s="12">
        <v>-60000</v>
      </c>
    </row>
    <row r="26" spans="1:13" x14ac:dyDescent="0.2">
      <c r="A26" s="7" t="s">
        <v>11</v>
      </c>
      <c r="B26" s="7" t="s">
        <v>12</v>
      </c>
      <c r="C26" s="7" t="s">
        <v>362</v>
      </c>
      <c r="D26" s="8">
        <v>2212</v>
      </c>
      <c r="E26" s="7" t="s">
        <v>40</v>
      </c>
      <c r="F26" s="7" t="s">
        <v>43</v>
      </c>
      <c r="G26" s="7" t="s">
        <v>44</v>
      </c>
      <c r="H26" s="9"/>
      <c r="I26" s="9"/>
      <c r="J26" s="9">
        <v>7000</v>
      </c>
      <c r="K26" s="10" t="s">
        <v>367</v>
      </c>
      <c r="L26" s="11"/>
      <c r="M26" s="12">
        <v>7000</v>
      </c>
    </row>
    <row r="27" spans="1:13" x14ac:dyDescent="0.2">
      <c r="A27" s="7" t="s">
        <v>11</v>
      </c>
      <c r="B27" s="7" t="s">
        <v>12</v>
      </c>
      <c r="C27" s="7" t="s">
        <v>362</v>
      </c>
      <c r="D27" s="8">
        <v>2229</v>
      </c>
      <c r="E27" s="7" t="s">
        <v>45</v>
      </c>
      <c r="F27" s="7" t="s">
        <v>46</v>
      </c>
      <c r="G27" s="7" t="s">
        <v>47</v>
      </c>
      <c r="H27" s="9"/>
      <c r="I27" s="9"/>
      <c r="J27" s="9">
        <v>15250</v>
      </c>
      <c r="K27" s="10" t="s">
        <v>367</v>
      </c>
      <c r="L27" s="11"/>
      <c r="M27" s="12">
        <v>15250</v>
      </c>
    </row>
    <row r="28" spans="1:13" x14ac:dyDescent="0.2">
      <c r="A28" s="7" t="s">
        <v>11</v>
      </c>
      <c r="B28" s="7" t="s">
        <v>12</v>
      </c>
      <c r="C28" s="7" t="s">
        <v>362</v>
      </c>
      <c r="D28" s="8">
        <v>2229</v>
      </c>
      <c r="E28" s="7" t="s">
        <v>45</v>
      </c>
      <c r="F28" s="7" t="s">
        <v>33</v>
      </c>
      <c r="G28" s="7" t="s">
        <v>34</v>
      </c>
      <c r="H28" s="9"/>
      <c r="I28" s="9"/>
      <c r="J28" s="9">
        <v>5000</v>
      </c>
      <c r="K28" s="10" t="s">
        <v>367</v>
      </c>
      <c r="L28" s="11"/>
      <c r="M28" s="12">
        <v>5000</v>
      </c>
    </row>
    <row r="29" spans="1:13" x14ac:dyDescent="0.2">
      <c r="A29" s="7" t="s">
        <v>11</v>
      </c>
      <c r="B29" s="7" t="s">
        <v>12</v>
      </c>
      <c r="C29" s="7" t="s">
        <v>362</v>
      </c>
      <c r="D29" s="8">
        <v>2324</v>
      </c>
      <c r="E29" s="7" t="s">
        <v>48</v>
      </c>
      <c r="F29" s="7" t="s">
        <v>30</v>
      </c>
      <c r="G29" s="7" t="s">
        <v>31</v>
      </c>
      <c r="H29" s="9"/>
      <c r="I29" s="9"/>
      <c r="J29" s="9">
        <v>11641</v>
      </c>
      <c r="K29" s="10" t="s">
        <v>367</v>
      </c>
      <c r="L29" s="11">
        <v>16464</v>
      </c>
      <c r="M29" s="12">
        <v>-4823</v>
      </c>
    </row>
    <row r="30" spans="1:13" x14ac:dyDescent="0.2">
      <c r="A30" s="7" t="s">
        <v>11</v>
      </c>
      <c r="B30" s="7" t="s">
        <v>12</v>
      </c>
      <c r="C30" s="7" t="s">
        <v>362</v>
      </c>
      <c r="D30" s="8">
        <v>2324</v>
      </c>
      <c r="E30" s="7" t="s">
        <v>48</v>
      </c>
      <c r="F30" s="7" t="s">
        <v>49</v>
      </c>
      <c r="G30" s="7" t="s">
        <v>50</v>
      </c>
      <c r="H30" s="9"/>
      <c r="I30" s="9"/>
      <c r="J30" s="9">
        <v>77015.360000000001</v>
      </c>
      <c r="K30" s="10" t="s">
        <v>367</v>
      </c>
      <c r="L30" s="11">
        <v>69780.259999999995</v>
      </c>
      <c r="M30" s="12">
        <v>7235.1000000000058</v>
      </c>
    </row>
    <row r="31" spans="1:13" x14ac:dyDescent="0.2">
      <c r="A31" s="7" t="s">
        <v>11</v>
      </c>
      <c r="B31" s="7" t="s">
        <v>12</v>
      </c>
      <c r="C31" s="7" t="s">
        <v>362</v>
      </c>
      <c r="D31" s="8">
        <v>2328</v>
      </c>
      <c r="E31" s="7" t="s">
        <v>51</v>
      </c>
      <c r="F31" s="7" t="s">
        <v>30</v>
      </c>
      <c r="G31" s="7" t="s">
        <v>31</v>
      </c>
      <c r="H31" s="9"/>
      <c r="I31" s="9"/>
      <c r="J31" s="9">
        <v>4690</v>
      </c>
      <c r="K31" s="10" t="s">
        <v>367</v>
      </c>
      <c r="L31" s="11">
        <v>-4690</v>
      </c>
      <c r="M31" s="12">
        <v>9380</v>
      </c>
    </row>
    <row r="32" spans="1:13" x14ac:dyDescent="0.2">
      <c r="A32" s="7" t="s">
        <v>11</v>
      </c>
      <c r="B32" s="7" t="s">
        <v>12</v>
      </c>
      <c r="C32" s="7" t="s">
        <v>362</v>
      </c>
      <c r="D32" s="8">
        <v>2329</v>
      </c>
      <c r="E32" s="7" t="s">
        <v>52</v>
      </c>
      <c r="F32" s="7" t="s">
        <v>39</v>
      </c>
      <c r="G32" s="7" t="s">
        <v>53</v>
      </c>
      <c r="H32" s="9"/>
      <c r="I32" s="9"/>
      <c r="J32" s="9">
        <v>5000</v>
      </c>
      <c r="K32" s="10" t="s">
        <v>367</v>
      </c>
      <c r="L32" s="11"/>
      <c r="M32" s="12">
        <v>5000</v>
      </c>
    </row>
    <row r="33" spans="1:13" x14ac:dyDescent="0.2">
      <c r="A33" s="7" t="s">
        <v>11</v>
      </c>
      <c r="B33" s="7" t="s">
        <v>12</v>
      </c>
      <c r="C33" s="7" t="s">
        <v>362</v>
      </c>
      <c r="D33" s="8">
        <v>2329</v>
      </c>
      <c r="E33" s="7" t="s">
        <v>52</v>
      </c>
      <c r="F33" s="7" t="s">
        <v>49</v>
      </c>
      <c r="G33" s="7" t="s">
        <v>50</v>
      </c>
      <c r="H33" s="9"/>
      <c r="I33" s="9"/>
      <c r="J33" s="9">
        <v>42115.44</v>
      </c>
      <c r="K33" s="10" t="s">
        <v>367</v>
      </c>
      <c r="L33" s="11">
        <v>-55299</v>
      </c>
      <c r="M33" s="12">
        <v>97414.44</v>
      </c>
    </row>
    <row r="34" spans="1:13" x14ac:dyDescent="0.2">
      <c r="A34" s="7" t="s">
        <v>11</v>
      </c>
      <c r="B34" s="7" t="s">
        <v>12</v>
      </c>
      <c r="C34" s="7" t="s">
        <v>362</v>
      </c>
      <c r="D34" s="8">
        <v>2412</v>
      </c>
      <c r="E34" s="7" t="s">
        <v>54</v>
      </c>
      <c r="F34" s="7"/>
      <c r="G34" s="7"/>
      <c r="H34" s="9">
        <v>0</v>
      </c>
      <c r="I34" s="9">
        <v>50000</v>
      </c>
      <c r="J34" s="9">
        <v>50000</v>
      </c>
      <c r="K34" s="10">
        <v>1</v>
      </c>
      <c r="L34" s="11"/>
      <c r="M34" s="12">
        <v>50000</v>
      </c>
    </row>
    <row r="35" spans="1:13" x14ac:dyDescent="0.2">
      <c r="A35" s="7" t="s">
        <v>11</v>
      </c>
      <c r="B35" s="7" t="s">
        <v>12</v>
      </c>
      <c r="C35" s="7" t="s">
        <v>362</v>
      </c>
      <c r="D35" s="8">
        <v>2420</v>
      </c>
      <c r="E35" s="7" t="s">
        <v>55</v>
      </c>
      <c r="F35" s="7"/>
      <c r="G35" s="7"/>
      <c r="H35" s="9">
        <v>2445000</v>
      </c>
      <c r="I35" s="9">
        <v>2445000</v>
      </c>
      <c r="J35" s="9">
        <v>2445000</v>
      </c>
      <c r="K35" s="10">
        <v>1</v>
      </c>
      <c r="L35" s="11">
        <v>250000</v>
      </c>
      <c r="M35" s="12">
        <v>2195000</v>
      </c>
    </row>
    <row r="36" spans="1:13" x14ac:dyDescent="0.2">
      <c r="A36" s="7" t="s">
        <v>11</v>
      </c>
      <c r="B36" s="7" t="s">
        <v>12</v>
      </c>
      <c r="C36" s="7" t="s">
        <v>362</v>
      </c>
      <c r="D36" s="8">
        <v>4112</v>
      </c>
      <c r="E36" s="7" t="s">
        <v>56</v>
      </c>
      <c r="F36" s="7"/>
      <c r="G36" s="7"/>
      <c r="H36" s="9">
        <v>41495000</v>
      </c>
      <c r="I36" s="9">
        <v>42332600</v>
      </c>
      <c r="J36" s="9">
        <v>42332600</v>
      </c>
      <c r="K36" s="10">
        <v>1</v>
      </c>
      <c r="L36" s="11">
        <v>41494600</v>
      </c>
      <c r="M36" s="12">
        <v>838000</v>
      </c>
    </row>
    <row r="37" spans="1:13" x14ac:dyDescent="0.2">
      <c r="A37" s="7" t="s">
        <v>11</v>
      </c>
      <c r="B37" s="7" t="s">
        <v>12</v>
      </c>
      <c r="C37" s="7" t="s">
        <v>362</v>
      </c>
      <c r="D37" s="8">
        <v>4132</v>
      </c>
      <c r="E37" s="7" t="s">
        <v>57</v>
      </c>
      <c r="F37" s="7" t="s">
        <v>58</v>
      </c>
      <c r="G37" s="7" t="s">
        <v>59</v>
      </c>
      <c r="H37" s="9"/>
      <c r="I37" s="9"/>
      <c r="J37" s="9">
        <v>942774</v>
      </c>
      <c r="K37" s="10" t="s">
        <v>367</v>
      </c>
      <c r="L37" s="11">
        <v>822273</v>
      </c>
      <c r="M37" s="12">
        <v>120501</v>
      </c>
    </row>
    <row r="38" spans="1:13" x14ac:dyDescent="0.2">
      <c r="A38" s="13"/>
      <c r="B38" s="13"/>
      <c r="C38" s="13"/>
      <c r="D38" s="14"/>
      <c r="E38" s="15" t="s">
        <v>368</v>
      </c>
      <c r="F38" s="13"/>
      <c r="G38" s="13"/>
      <c r="H38" s="16">
        <f>SUM(H5:H37)</f>
        <v>650832000</v>
      </c>
      <c r="I38" s="16">
        <f t="shared" ref="I38:M38" si="0">SUM(I5:I37)</f>
        <v>664914600</v>
      </c>
      <c r="J38" s="16">
        <f t="shared" si="0"/>
        <v>704950719.36000013</v>
      </c>
      <c r="K38" s="17">
        <f>J38/I38</f>
        <v>1.0602124233097003</v>
      </c>
      <c r="L38" s="16">
        <f t="shared" si="0"/>
        <v>662999361.67999995</v>
      </c>
      <c r="M38" s="16">
        <f t="shared" si="0"/>
        <v>41951357.679999985</v>
      </c>
    </row>
    <row r="39" spans="1:13" x14ac:dyDescent="0.2">
      <c r="A39" s="18" t="s">
        <v>359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1:13" x14ac:dyDescent="0.2">
      <c r="A40" s="7" t="s">
        <v>11</v>
      </c>
      <c r="B40" s="7" t="s">
        <v>12</v>
      </c>
      <c r="C40" s="7" t="s">
        <v>363</v>
      </c>
      <c r="D40" s="8">
        <v>5141</v>
      </c>
      <c r="E40" s="7" t="s">
        <v>60</v>
      </c>
      <c r="F40" s="7" t="s">
        <v>36</v>
      </c>
      <c r="G40" s="7" t="s">
        <v>37</v>
      </c>
      <c r="H40" s="9">
        <v>6000000</v>
      </c>
      <c r="I40" s="9">
        <v>6000000</v>
      </c>
      <c r="J40" s="9">
        <v>1097694.08</v>
      </c>
      <c r="K40" s="10">
        <v>0.18294901333333335</v>
      </c>
      <c r="L40" s="11">
        <v>2329902.46</v>
      </c>
      <c r="M40" s="12">
        <v>-1232208.3799999999</v>
      </c>
    </row>
    <row r="41" spans="1:13" x14ac:dyDescent="0.2">
      <c r="A41" s="7" t="s">
        <v>11</v>
      </c>
      <c r="B41" s="7" t="s">
        <v>12</v>
      </c>
      <c r="C41" s="7" t="s">
        <v>363</v>
      </c>
      <c r="D41" s="8">
        <v>5163</v>
      </c>
      <c r="E41" s="7" t="s">
        <v>61</v>
      </c>
      <c r="F41" s="7" t="s">
        <v>36</v>
      </c>
      <c r="G41" s="7" t="s">
        <v>37</v>
      </c>
      <c r="H41" s="9">
        <v>2500000</v>
      </c>
      <c r="I41" s="9">
        <v>2500000</v>
      </c>
      <c r="J41" s="9">
        <v>1963696.14</v>
      </c>
      <c r="K41" s="10">
        <v>0.78547845599999999</v>
      </c>
      <c r="L41" s="11">
        <v>2275042.86</v>
      </c>
      <c r="M41" s="12">
        <v>-311346.71999999997</v>
      </c>
    </row>
    <row r="42" spans="1:13" x14ac:dyDescent="0.2">
      <c r="A42" s="7" t="s">
        <v>11</v>
      </c>
      <c r="B42" s="7" t="s">
        <v>12</v>
      </c>
      <c r="C42" s="7" t="s">
        <v>363</v>
      </c>
      <c r="D42" s="8">
        <v>5166</v>
      </c>
      <c r="E42" s="7" t="s">
        <v>62</v>
      </c>
      <c r="F42" s="7" t="s">
        <v>30</v>
      </c>
      <c r="G42" s="7" t="s">
        <v>31</v>
      </c>
      <c r="H42" s="9">
        <v>500000</v>
      </c>
      <c r="I42" s="9">
        <v>500000</v>
      </c>
      <c r="J42" s="9">
        <v>145200</v>
      </c>
      <c r="K42" s="10">
        <v>0.29039999999999999</v>
      </c>
      <c r="L42" s="11">
        <v>145200</v>
      </c>
      <c r="M42" s="12">
        <v>0</v>
      </c>
    </row>
    <row r="43" spans="1:13" x14ac:dyDescent="0.2">
      <c r="A43" s="7" t="s">
        <v>11</v>
      </c>
      <c r="B43" s="7" t="s">
        <v>12</v>
      </c>
      <c r="C43" s="7" t="s">
        <v>363</v>
      </c>
      <c r="D43" s="8">
        <v>5169</v>
      </c>
      <c r="E43" s="7" t="s">
        <v>63</v>
      </c>
      <c r="F43" s="7" t="s">
        <v>30</v>
      </c>
      <c r="G43" s="7" t="s">
        <v>31</v>
      </c>
      <c r="H43" s="9">
        <v>2500000</v>
      </c>
      <c r="I43" s="9">
        <v>2500000</v>
      </c>
      <c r="J43" s="9">
        <v>248604</v>
      </c>
      <c r="K43" s="10">
        <v>9.9441600000000005E-2</v>
      </c>
      <c r="L43" s="11">
        <v>768449</v>
      </c>
      <c r="M43" s="12">
        <v>-519845</v>
      </c>
    </row>
    <row r="44" spans="1:13" x14ac:dyDescent="0.2">
      <c r="A44" s="7" t="s">
        <v>11</v>
      </c>
      <c r="B44" s="7" t="s">
        <v>12</v>
      </c>
      <c r="C44" s="7" t="s">
        <v>363</v>
      </c>
      <c r="D44" s="8">
        <v>5179</v>
      </c>
      <c r="E44" s="7" t="s">
        <v>64</v>
      </c>
      <c r="F44" s="7" t="s">
        <v>30</v>
      </c>
      <c r="G44" s="7" t="s">
        <v>31</v>
      </c>
      <c r="H44" s="9">
        <v>0</v>
      </c>
      <c r="I44" s="9">
        <v>99000</v>
      </c>
      <c r="J44" s="9">
        <v>98043.4</v>
      </c>
      <c r="K44" s="10">
        <v>0.99033737373737363</v>
      </c>
      <c r="L44" s="11"/>
      <c r="M44" s="12">
        <v>98043.4</v>
      </c>
    </row>
    <row r="45" spans="1:13" x14ac:dyDescent="0.2">
      <c r="A45" s="7" t="s">
        <v>11</v>
      </c>
      <c r="B45" s="7" t="s">
        <v>12</v>
      </c>
      <c r="C45" s="7" t="s">
        <v>363</v>
      </c>
      <c r="D45" s="8">
        <v>5182</v>
      </c>
      <c r="E45" s="7" t="s">
        <v>65</v>
      </c>
      <c r="F45" s="7" t="s">
        <v>30</v>
      </c>
      <c r="G45" s="7" t="s">
        <v>31</v>
      </c>
      <c r="H45" s="9"/>
      <c r="I45" s="9"/>
      <c r="J45" s="9">
        <v>-15561</v>
      </c>
      <c r="K45" s="10" t="s">
        <v>367</v>
      </c>
      <c r="L45" s="11">
        <v>11143</v>
      </c>
      <c r="M45" s="12">
        <v>-26704</v>
      </c>
    </row>
    <row r="46" spans="1:13" x14ac:dyDescent="0.2">
      <c r="A46" s="7" t="s">
        <v>11</v>
      </c>
      <c r="B46" s="7" t="s">
        <v>12</v>
      </c>
      <c r="C46" s="7" t="s">
        <v>363</v>
      </c>
      <c r="D46" s="8">
        <v>5189</v>
      </c>
      <c r="E46" s="7" t="s">
        <v>66</v>
      </c>
      <c r="F46" s="7" t="s">
        <v>30</v>
      </c>
      <c r="G46" s="7" t="s">
        <v>31</v>
      </c>
      <c r="H46" s="9"/>
      <c r="I46" s="9"/>
      <c r="J46" s="9">
        <v>15209</v>
      </c>
      <c r="K46" s="10" t="s">
        <v>367</v>
      </c>
      <c r="L46" s="11">
        <v>81701</v>
      </c>
      <c r="M46" s="12">
        <v>-66492</v>
      </c>
    </row>
    <row r="47" spans="1:13" x14ac:dyDescent="0.2">
      <c r="A47" s="7" t="s">
        <v>11</v>
      </c>
      <c r="B47" s="7" t="s">
        <v>12</v>
      </c>
      <c r="C47" s="7" t="s">
        <v>363</v>
      </c>
      <c r="D47" s="8">
        <v>5192</v>
      </c>
      <c r="E47" s="7" t="s">
        <v>67</v>
      </c>
      <c r="F47" s="7" t="s">
        <v>30</v>
      </c>
      <c r="G47" s="7" t="s">
        <v>31</v>
      </c>
      <c r="H47" s="9"/>
      <c r="I47" s="9"/>
      <c r="J47" s="9"/>
      <c r="K47" s="10" t="s">
        <v>367</v>
      </c>
      <c r="L47" s="11">
        <v>582</v>
      </c>
      <c r="M47" s="12">
        <v>-582</v>
      </c>
    </row>
    <row r="48" spans="1:13" x14ac:dyDescent="0.2">
      <c r="A48" s="7" t="s">
        <v>11</v>
      </c>
      <c r="B48" s="7" t="s">
        <v>12</v>
      </c>
      <c r="C48" s="7" t="s">
        <v>363</v>
      </c>
      <c r="D48" s="8">
        <v>5212</v>
      </c>
      <c r="E48" s="7" t="s">
        <v>68</v>
      </c>
      <c r="F48" s="7" t="s">
        <v>69</v>
      </c>
      <c r="G48" s="7" t="s">
        <v>70</v>
      </c>
      <c r="H48" s="9">
        <v>0</v>
      </c>
      <c r="I48" s="9">
        <v>5500</v>
      </c>
      <c r="J48" s="9">
        <v>5500</v>
      </c>
      <c r="K48" s="10">
        <v>1</v>
      </c>
      <c r="L48" s="11"/>
      <c r="M48" s="12">
        <v>5500</v>
      </c>
    </row>
    <row r="49" spans="1:13" x14ac:dyDescent="0.2">
      <c r="A49" s="7" t="s">
        <v>11</v>
      </c>
      <c r="B49" s="7" t="s">
        <v>12</v>
      </c>
      <c r="C49" s="7" t="s">
        <v>363</v>
      </c>
      <c r="D49" s="8">
        <v>5212</v>
      </c>
      <c r="E49" s="7" t="s">
        <v>68</v>
      </c>
      <c r="F49" s="7" t="s">
        <v>71</v>
      </c>
      <c r="G49" s="7" t="s">
        <v>72</v>
      </c>
      <c r="H49" s="9"/>
      <c r="I49" s="9"/>
      <c r="J49" s="9"/>
      <c r="K49" s="10" t="s">
        <v>367</v>
      </c>
      <c r="L49" s="11">
        <v>50000</v>
      </c>
      <c r="M49" s="12">
        <v>-50000</v>
      </c>
    </row>
    <row r="50" spans="1:13" x14ac:dyDescent="0.2">
      <c r="A50" s="7" t="s">
        <v>11</v>
      </c>
      <c r="B50" s="7" t="s">
        <v>12</v>
      </c>
      <c r="C50" s="7" t="s">
        <v>363</v>
      </c>
      <c r="D50" s="8">
        <v>5212</v>
      </c>
      <c r="E50" s="7" t="s">
        <v>68</v>
      </c>
      <c r="F50" s="7" t="s">
        <v>73</v>
      </c>
      <c r="G50" s="7" t="s">
        <v>74</v>
      </c>
      <c r="H50" s="9">
        <v>0</v>
      </c>
      <c r="I50" s="9">
        <v>105000</v>
      </c>
      <c r="J50" s="9">
        <v>105000</v>
      </c>
      <c r="K50" s="10">
        <v>1</v>
      </c>
      <c r="L50" s="11"/>
      <c r="M50" s="12">
        <v>105000</v>
      </c>
    </row>
    <row r="51" spans="1:13" x14ac:dyDescent="0.2">
      <c r="A51" s="7" t="s">
        <v>11</v>
      </c>
      <c r="B51" s="7" t="s">
        <v>12</v>
      </c>
      <c r="C51" s="7" t="s">
        <v>363</v>
      </c>
      <c r="D51" s="8">
        <v>5212</v>
      </c>
      <c r="E51" s="7" t="s">
        <v>68</v>
      </c>
      <c r="F51" s="7" t="s">
        <v>33</v>
      </c>
      <c r="G51" s="7" t="s">
        <v>34</v>
      </c>
      <c r="H51" s="9"/>
      <c r="I51" s="9"/>
      <c r="J51" s="9"/>
      <c r="K51" s="10" t="s">
        <v>367</v>
      </c>
      <c r="L51" s="11">
        <v>4500</v>
      </c>
      <c r="M51" s="12">
        <v>-4500</v>
      </c>
    </row>
    <row r="52" spans="1:13" x14ac:dyDescent="0.2">
      <c r="A52" s="7" t="s">
        <v>11</v>
      </c>
      <c r="B52" s="7" t="s">
        <v>12</v>
      </c>
      <c r="C52" s="7" t="s">
        <v>363</v>
      </c>
      <c r="D52" s="8">
        <v>5212</v>
      </c>
      <c r="E52" s="7" t="s">
        <v>68</v>
      </c>
      <c r="F52" s="7" t="s">
        <v>75</v>
      </c>
      <c r="G52" s="7" t="s">
        <v>76</v>
      </c>
      <c r="H52" s="9"/>
      <c r="I52" s="9"/>
      <c r="J52" s="9"/>
      <c r="K52" s="10" t="s">
        <v>367</v>
      </c>
      <c r="L52" s="11">
        <v>15000</v>
      </c>
      <c r="M52" s="12">
        <v>-15000</v>
      </c>
    </row>
    <row r="53" spans="1:13" x14ac:dyDescent="0.2">
      <c r="A53" s="7" t="s">
        <v>11</v>
      </c>
      <c r="B53" s="7" t="s">
        <v>12</v>
      </c>
      <c r="C53" s="7" t="s">
        <v>363</v>
      </c>
      <c r="D53" s="8">
        <v>5213</v>
      </c>
      <c r="E53" s="7" t="s">
        <v>77</v>
      </c>
      <c r="F53" s="7" t="s">
        <v>69</v>
      </c>
      <c r="G53" s="7" t="s">
        <v>70</v>
      </c>
      <c r="H53" s="9">
        <v>0</v>
      </c>
      <c r="I53" s="9">
        <v>32000</v>
      </c>
      <c r="J53" s="9">
        <v>32000</v>
      </c>
      <c r="K53" s="10">
        <v>1</v>
      </c>
      <c r="L53" s="11"/>
      <c r="M53" s="12">
        <v>32000</v>
      </c>
    </row>
    <row r="54" spans="1:13" x14ac:dyDescent="0.2">
      <c r="A54" s="7" t="s">
        <v>11</v>
      </c>
      <c r="B54" s="7" t="s">
        <v>12</v>
      </c>
      <c r="C54" s="7" t="s">
        <v>363</v>
      </c>
      <c r="D54" s="8">
        <v>5213</v>
      </c>
      <c r="E54" s="7" t="s">
        <v>77</v>
      </c>
      <c r="F54" s="7" t="s">
        <v>73</v>
      </c>
      <c r="G54" s="7" t="s">
        <v>74</v>
      </c>
      <c r="H54" s="9"/>
      <c r="I54" s="9"/>
      <c r="J54" s="9"/>
      <c r="K54" s="10" t="s">
        <v>367</v>
      </c>
      <c r="L54" s="11">
        <v>30000</v>
      </c>
      <c r="M54" s="12">
        <v>-30000</v>
      </c>
    </row>
    <row r="55" spans="1:13" x14ac:dyDescent="0.2">
      <c r="A55" s="7" t="s">
        <v>11</v>
      </c>
      <c r="B55" s="7" t="s">
        <v>12</v>
      </c>
      <c r="C55" s="7" t="s">
        <v>363</v>
      </c>
      <c r="D55" s="8">
        <v>5213</v>
      </c>
      <c r="E55" s="7" t="s">
        <v>77</v>
      </c>
      <c r="F55" s="7" t="s">
        <v>33</v>
      </c>
      <c r="G55" s="7" t="s">
        <v>34</v>
      </c>
      <c r="H55" s="9">
        <v>0</v>
      </c>
      <c r="I55" s="9">
        <v>7399300</v>
      </c>
      <c r="J55" s="9">
        <v>7399185</v>
      </c>
      <c r="K55" s="10">
        <v>0.99998445798926927</v>
      </c>
      <c r="L55" s="11"/>
      <c r="M55" s="12">
        <v>7399185</v>
      </c>
    </row>
    <row r="56" spans="1:13" x14ac:dyDescent="0.2">
      <c r="A56" s="7" t="s">
        <v>11</v>
      </c>
      <c r="B56" s="7" t="s">
        <v>12</v>
      </c>
      <c r="C56" s="7" t="s">
        <v>363</v>
      </c>
      <c r="D56" s="8">
        <v>5213</v>
      </c>
      <c r="E56" s="7" t="s">
        <v>77</v>
      </c>
      <c r="F56" s="7" t="s">
        <v>78</v>
      </c>
      <c r="G56" s="7" t="s">
        <v>79</v>
      </c>
      <c r="H56" s="9">
        <v>0</v>
      </c>
      <c r="I56" s="9">
        <v>15000</v>
      </c>
      <c r="J56" s="9">
        <v>15000</v>
      </c>
      <c r="K56" s="10">
        <v>1</v>
      </c>
      <c r="L56" s="11"/>
      <c r="M56" s="12">
        <v>15000</v>
      </c>
    </row>
    <row r="57" spans="1:13" x14ac:dyDescent="0.2">
      <c r="A57" s="7" t="s">
        <v>11</v>
      </c>
      <c r="B57" s="7" t="s">
        <v>12</v>
      </c>
      <c r="C57" s="7" t="s">
        <v>363</v>
      </c>
      <c r="D57" s="8">
        <v>5221</v>
      </c>
      <c r="E57" s="7" t="s">
        <v>80</v>
      </c>
      <c r="F57" s="7" t="s">
        <v>69</v>
      </c>
      <c r="G57" s="7" t="s">
        <v>70</v>
      </c>
      <c r="H57" s="9">
        <v>0</v>
      </c>
      <c r="I57" s="9">
        <v>331000</v>
      </c>
      <c r="J57" s="9">
        <v>330984</v>
      </c>
      <c r="K57" s="10">
        <v>0.99995166163141991</v>
      </c>
      <c r="L57" s="11"/>
      <c r="M57" s="12">
        <v>330984</v>
      </c>
    </row>
    <row r="58" spans="1:13" x14ac:dyDescent="0.2">
      <c r="A58" s="7" t="s">
        <v>11</v>
      </c>
      <c r="B58" s="7" t="s">
        <v>12</v>
      </c>
      <c r="C58" s="7" t="s">
        <v>363</v>
      </c>
      <c r="D58" s="8">
        <v>5221</v>
      </c>
      <c r="E58" s="7" t="s">
        <v>80</v>
      </c>
      <c r="F58" s="7" t="s">
        <v>73</v>
      </c>
      <c r="G58" s="7" t="s">
        <v>74</v>
      </c>
      <c r="H58" s="9">
        <v>0</v>
      </c>
      <c r="I58" s="9">
        <v>69000</v>
      </c>
      <c r="J58" s="9">
        <v>69000</v>
      </c>
      <c r="K58" s="10">
        <v>1</v>
      </c>
      <c r="L58" s="11"/>
      <c r="M58" s="12">
        <v>69000</v>
      </c>
    </row>
    <row r="59" spans="1:13" x14ac:dyDescent="0.2">
      <c r="A59" s="7" t="s">
        <v>11</v>
      </c>
      <c r="B59" s="7" t="s">
        <v>12</v>
      </c>
      <c r="C59" s="7" t="s">
        <v>363</v>
      </c>
      <c r="D59" s="8">
        <v>5221</v>
      </c>
      <c r="E59" s="7" t="s">
        <v>80</v>
      </c>
      <c r="F59" s="7" t="s">
        <v>46</v>
      </c>
      <c r="G59" s="7" t="s">
        <v>47</v>
      </c>
      <c r="H59" s="9"/>
      <c r="I59" s="9"/>
      <c r="J59" s="9"/>
      <c r="K59" s="10" t="s">
        <v>367</v>
      </c>
      <c r="L59" s="11">
        <v>45500</v>
      </c>
      <c r="M59" s="12">
        <v>-45500</v>
      </c>
    </row>
    <row r="60" spans="1:13" x14ac:dyDescent="0.2">
      <c r="A60" s="7" t="s">
        <v>11</v>
      </c>
      <c r="B60" s="7" t="s">
        <v>12</v>
      </c>
      <c r="C60" s="7" t="s">
        <v>363</v>
      </c>
      <c r="D60" s="8">
        <v>5221</v>
      </c>
      <c r="E60" s="7" t="s">
        <v>80</v>
      </c>
      <c r="F60" s="7" t="s">
        <v>43</v>
      </c>
      <c r="G60" s="7" t="s">
        <v>44</v>
      </c>
      <c r="H60" s="9">
        <v>0</v>
      </c>
      <c r="I60" s="9">
        <v>50000</v>
      </c>
      <c r="J60" s="9">
        <v>50000</v>
      </c>
      <c r="K60" s="10">
        <v>1</v>
      </c>
      <c r="L60" s="11"/>
      <c r="M60" s="12">
        <v>50000</v>
      </c>
    </row>
    <row r="61" spans="1:13" x14ac:dyDescent="0.2">
      <c r="A61" s="7" t="s">
        <v>11</v>
      </c>
      <c r="B61" s="7" t="s">
        <v>12</v>
      </c>
      <c r="C61" s="7" t="s">
        <v>363</v>
      </c>
      <c r="D61" s="8">
        <v>5221</v>
      </c>
      <c r="E61" s="7" t="s">
        <v>80</v>
      </c>
      <c r="F61" s="7" t="s">
        <v>81</v>
      </c>
      <c r="G61" s="7" t="s">
        <v>82</v>
      </c>
      <c r="H61" s="9">
        <v>0</v>
      </c>
      <c r="I61" s="9">
        <v>6000</v>
      </c>
      <c r="J61" s="9">
        <v>5790</v>
      </c>
      <c r="K61" s="10">
        <v>0.96499999999999997</v>
      </c>
      <c r="L61" s="11"/>
      <c r="M61" s="12">
        <v>5790</v>
      </c>
    </row>
    <row r="62" spans="1:13" x14ac:dyDescent="0.2">
      <c r="A62" s="7" t="s">
        <v>11</v>
      </c>
      <c r="B62" s="7" t="s">
        <v>12</v>
      </c>
      <c r="C62" s="7" t="s">
        <v>363</v>
      </c>
      <c r="D62" s="8">
        <v>5221</v>
      </c>
      <c r="E62" s="7" t="s">
        <v>80</v>
      </c>
      <c r="F62" s="7" t="s">
        <v>83</v>
      </c>
      <c r="G62" s="7" t="s">
        <v>84</v>
      </c>
      <c r="H62" s="9">
        <v>0</v>
      </c>
      <c r="I62" s="9">
        <v>410000</v>
      </c>
      <c r="J62" s="9">
        <v>410000</v>
      </c>
      <c r="K62" s="10">
        <v>1</v>
      </c>
      <c r="L62" s="11"/>
      <c r="M62" s="12">
        <v>410000</v>
      </c>
    </row>
    <row r="63" spans="1:13" x14ac:dyDescent="0.2">
      <c r="A63" s="7" t="s">
        <v>11</v>
      </c>
      <c r="B63" s="7" t="s">
        <v>12</v>
      </c>
      <c r="C63" s="7" t="s">
        <v>363</v>
      </c>
      <c r="D63" s="8">
        <v>5221</v>
      </c>
      <c r="E63" s="7" t="s">
        <v>80</v>
      </c>
      <c r="F63" s="7" t="s">
        <v>49</v>
      </c>
      <c r="G63" s="7" t="s">
        <v>50</v>
      </c>
      <c r="H63" s="9"/>
      <c r="I63" s="9"/>
      <c r="J63" s="9"/>
      <c r="K63" s="10" t="s">
        <v>367</v>
      </c>
      <c r="L63" s="11">
        <v>25000</v>
      </c>
      <c r="M63" s="12">
        <v>-25000</v>
      </c>
    </row>
    <row r="64" spans="1:13" x14ac:dyDescent="0.2">
      <c r="A64" s="7" t="s">
        <v>11</v>
      </c>
      <c r="B64" s="7" t="s">
        <v>12</v>
      </c>
      <c r="C64" s="7" t="s">
        <v>363</v>
      </c>
      <c r="D64" s="8">
        <v>5222</v>
      </c>
      <c r="E64" s="7" t="s">
        <v>85</v>
      </c>
      <c r="F64" s="7" t="s">
        <v>69</v>
      </c>
      <c r="G64" s="7" t="s">
        <v>70</v>
      </c>
      <c r="H64" s="9">
        <v>0</v>
      </c>
      <c r="I64" s="9">
        <v>78000</v>
      </c>
      <c r="J64" s="9">
        <v>78000</v>
      </c>
      <c r="K64" s="10">
        <v>1</v>
      </c>
      <c r="L64" s="11"/>
      <c r="M64" s="12">
        <v>78000</v>
      </c>
    </row>
    <row r="65" spans="1:13" x14ac:dyDescent="0.2">
      <c r="A65" s="7" t="s">
        <v>11</v>
      </c>
      <c r="B65" s="7" t="s">
        <v>12</v>
      </c>
      <c r="C65" s="7" t="s">
        <v>363</v>
      </c>
      <c r="D65" s="8">
        <v>5222</v>
      </c>
      <c r="E65" s="7" t="s">
        <v>85</v>
      </c>
      <c r="F65" s="7" t="s">
        <v>73</v>
      </c>
      <c r="G65" s="7" t="s">
        <v>74</v>
      </c>
      <c r="H65" s="9">
        <v>0</v>
      </c>
      <c r="I65" s="9">
        <v>933000</v>
      </c>
      <c r="J65" s="9">
        <v>922117</v>
      </c>
      <c r="K65" s="10">
        <v>0.98833547695605573</v>
      </c>
      <c r="L65" s="11">
        <v>40000</v>
      </c>
      <c r="M65" s="12">
        <v>882117</v>
      </c>
    </row>
    <row r="66" spans="1:13" x14ac:dyDescent="0.2">
      <c r="A66" s="7" t="s">
        <v>11</v>
      </c>
      <c r="B66" s="7" t="s">
        <v>12</v>
      </c>
      <c r="C66" s="7" t="s">
        <v>363</v>
      </c>
      <c r="D66" s="8">
        <v>5222</v>
      </c>
      <c r="E66" s="7" t="s">
        <v>85</v>
      </c>
      <c r="F66" s="7" t="s">
        <v>46</v>
      </c>
      <c r="G66" s="7" t="s">
        <v>47</v>
      </c>
      <c r="H66" s="9"/>
      <c r="I66" s="9"/>
      <c r="J66" s="9"/>
      <c r="K66" s="10" t="s">
        <v>367</v>
      </c>
      <c r="L66" s="11">
        <v>68500</v>
      </c>
      <c r="M66" s="12">
        <v>-68500</v>
      </c>
    </row>
    <row r="67" spans="1:13" x14ac:dyDescent="0.2">
      <c r="A67" s="7" t="s">
        <v>11</v>
      </c>
      <c r="B67" s="7" t="s">
        <v>12</v>
      </c>
      <c r="C67" s="7" t="s">
        <v>363</v>
      </c>
      <c r="D67" s="8">
        <v>5222</v>
      </c>
      <c r="E67" s="7" t="s">
        <v>85</v>
      </c>
      <c r="F67" s="7" t="s">
        <v>33</v>
      </c>
      <c r="G67" s="7" t="s">
        <v>34</v>
      </c>
      <c r="H67" s="9">
        <v>0</v>
      </c>
      <c r="I67" s="9">
        <v>9519100</v>
      </c>
      <c r="J67" s="9">
        <v>9519016</v>
      </c>
      <c r="K67" s="10">
        <v>0.9999911756363522</v>
      </c>
      <c r="L67" s="11">
        <v>130000</v>
      </c>
      <c r="M67" s="12">
        <v>9389016</v>
      </c>
    </row>
    <row r="68" spans="1:13" x14ac:dyDescent="0.2">
      <c r="A68" s="7" t="s">
        <v>11</v>
      </c>
      <c r="B68" s="7" t="s">
        <v>12</v>
      </c>
      <c r="C68" s="7" t="s">
        <v>363</v>
      </c>
      <c r="D68" s="8">
        <v>5222</v>
      </c>
      <c r="E68" s="7" t="s">
        <v>85</v>
      </c>
      <c r="F68" s="7" t="s">
        <v>75</v>
      </c>
      <c r="G68" s="7" t="s">
        <v>76</v>
      </c>
      <c r="H68" s="9">
        <v>0</v>
      </c>
      <c r="I68" s="9">
        <v>50000</v>
      </c>
      <c r="J68" s="9">
        <v>50000</v>
      </c>
      <c r="K68" s="10">
        <v>1</v>
      </c>
      <c r="L68" s="11">
        <v>50000</v>
      </c>
      <c r="M68" s="12">
        <v>0</v>
      </c>
    </row>
    <row r="69" spans="1:13" x14ac:dyDescent="0.2">
      <c r="A69" s="7" t="s">
        <v>11</v>
      </c>
      <c r="B69" s="7" t="s">
        <v>12</v>
      </c>
      <c r="C69" s="7" t="s">
        <v>363</v>
      </c>
      <c r="D69" s="8">
        <v>5222</v>
      </c>
      <c r="E69" s="7" t="s">
        <v>85</v>
      </c>
      <c r="F69" s="7" t="s">
        <v>86</v>
      </c>
      <c r="G69" s="7" t="s">
        <v>87</v>
      </c>
      <c r="H69" s="9"/>
      <c r="I69" s="9"/>
      <c r="J69" s="9"/>
      <c r="K69" s="10" t="s">
        <v>367</v>
      </c>
      <c r="L69" s="11">
        <v>100000</v>
      </c>
      <c r="M69" s="12">
        <v>-100000</v>
      </c>
    </row>
    <row r="70" spans="1:13" x14ac:dyDescent="0.2">
      <c r="A70" s="7" t="s">
        <v>11</v>
      </c>
      <c r="B70" s="7" t="s">
        <v>12</v>
      </c>
      <c r="C70" s="7" t="s">
        <v>363</v>
      </c>
      <c r="D70" s="8">
        <v>5222</v>
      </c>
      <c r="E70" s="7" t="s">
        <v>85</v>
      </c>
      <c r="F70" s="7" t="s">
        <v>88</v>
      </c>
      <c r="G70" s="7" t="s">
        <v>89</v>
      </c>
      <c r="H70" s="9">
        <v>0</v>
      </c>
      <c r="I70" s="9">
        <v>54000</v>
      </c>
      <c r="J70" s="9">
        <v>53800</v>
      </c>
      <c r="K70" s="10">
        <v>0.99629629629629635</v>
      </c>
      <c r="L70" s="11"/>
      <c r="M70" s="12">
        <v>53800</v>
      </c>
    </row>
    <row r="71" spans="1:13" x14ac:dyDescent="0.2">
      <c r="A71" s="7" t="s">
        <v>11</v>
      </c>
      <c r="B71" s="7" t="s">
        <v>12</v>
      </c>
      <c r="C71" s="7" t="s">
        <v>363</v>
      </c>
      <c r="D71" s="8">
        <v>5222</v>
      </c>
      <c r="E71" s="7" t="s">
        <v>85</v>
      </c>
      <c r="F71" s="7" t="s">
        <v>83</v>
      </c>
      <c r="G71" s="7" t="s">
        <v>84</v>
      </c>
      <c r="H71" s="9">
        <v>0</v>
      </c>
      <c r="I71" s="9">
        <v>1429000</v>
      </c>
      <c r="J71" s="9">
        <v>1426777</v>
      </c>
      <c r="K71" s="10">
        <v>0.99844436668999303</v>
      </c>
      <c r="L71" s="11"/>
      <c r="M71" s="12">
        <v>1426777</v>
      </c>
    </row>
    <row r="72" spans="1:13" x14ac:dyDescent="0.2">
      <c r="A72" s="7" t="s">
        <v>11</v>
      </c>
      <c r="B72" s="7" t="s">
        <v>12</v>
      </c>
      <c r="C72" s="7" t="s">
        <v>363</v>
      </c>
      <c r="D72" s="8">
        <v>5223</v>
      </c>
      <c r="E72" s="7" t="s">
        <v>90</v>
      </c>
      <c r="F72" s="7" t="s">
        <v>73</v>
      </c>
      <c r="G72" s="7" t="s">
        <v>74</v>
      </c>
      <c r="H72" s="9">
        <v>0</v>
      </c>
      <c r="I72" s="9">
        <v>4000</v>
      </c>
      <c r="J72" s="9">
        <v>4000</v>
      </c>
      <c r="K72" s="10">
        <v>1</v>
      </c>
      <c r="L72" s="11"/>
      <c r="M72" s="12">
        <v>4000</v>
      </c>
    </row>
    <row r="73" spans="1:13" x14ac:dyDescent="0.2">
      <c r="A73" s="7" t="s">
        <v>11</v>
      </c>
      <c r="B73" s="7" t="s">
        <v>12</v>
      </c>
      <c r="C73" s="7" t="s">
        <v>363</v>
      </c>
      <c r="D73" s="8">
        <v>5223</v>
      </c>
      <c r="E73" s="7" t="s">
        <v>90</v>
      </c>
      <c r="F73" s="7" t="s">
        <v>83</v>
      </c>
      <c r="G73" s="7" t="s">
        <v>84</v>
      </c>
      <c r="H73" s="9">
        <v>0</v>
      </c>
      <c r="I73" s="9">
        <v>85000</v>
      </c>
      <c r="J73" s="9">
        <v>85000</v>
      </c>
      <c r="K73" s="10">
        <v>1</v>
      </c>
      <c r="L73" s="11"/>
      <c r="M73" s="12">
        <v>85000</v>
      </c>
    </row>
    <row r="74" spans="1:13" x14ac:dyDescent="0.2">
      <c r="A74" s="7" t="s">
        <v>11</v>
      </c>
      <c r="B74" s="7" t="s">
        <v>12</v>
      </c>
      <c r="C74" s="7" t="s">
        <v>363</v>
      </c>
      <c r="D74" s="8">
        <v>5229</v>
      </c>
      <c r="E74" s="7" t="s">
        <v>91</v>
      </c>
      <c r="F74" s="7" t="s">
        <v>92</v>
      </c>
      <c r="G74" s="7" t="s">
        <v>93</v>
      </c>
      <c r="H74" s="9">
        <v>0</v>
      </c>
      <c r="I74" s="9">
        <v>100000</v>
      </c>
      <c r="J74" s="9">
        <v>100000</v>
      </c>
      <c r="K74" s="10">
        <v>1</v>
      </c>
      <c r="L74" s="11"/>
      <c r="M74" s="12">
        <v>100000</v>
      </c>
    </row>
    <row r="75" spans="1:13" x14ac:dyDescent="0.2">
      <c r="A75" s="7" t="s">
        <v>11</v>
      </c>
      <c r="B75" s="7" t="s">
        <v>12</v>
      </c>
      <c r="C75" s="7" t="s">
        <v>363</v>
      </c>
      <c r="D75" s="8">
        <v>5229</v>
      </c>
      <c r="E75" s="7" t="s">
        <v>91</v>
      </c>
      <c r="F75" s="7" t="s">
        <v>69</v>
      </c>
      <c r="G75" s="7" t="s">
        <v>70</v>
      </c>
      <c r="H75" s="9">
        <v>4000000</v>
      </c>
      <c r="I75" s="9">
        <v>2012500</v>
      </c>
      <c r="J75" s="9">
        <v>12500</v>
      </c>
      <c r="K75" s="10">
        <v>6.2111801242236021E-3</v>
      </c>
      <c r="L75" s="11"/>
      <c r="M75" s="12">
        <v>12500</v>
      </c>
    </row>
    <row r="76" spans="1:13" x14ac:dyDescent="0.2">
      <c r="A76" s="7" t="s">
        <v>11</v>
      </c>
      <c r="B76" s="7" t="s">
        <v>12</v>
      </c>
      <c r="C76" s="7" t="s">
        <v>363</v>
      </c>
      <c r="D76" s="8">
        <v>5229</v>
      </c>
      <c r="E76" s="7" t="s">
        <v>91</v>
      </c>
      <c r="F76" s="7" t="s">
        <v>73</v>
      </c>
      <c r="G76" s="7" t="s">
        <v>74</v>
      </c>
      <c r="H76" s="9">
        <v>2000000</v>
      </c>
      <c r="I76" s="9">
        <v>349000</v>
      </c>
      <c r="J76" s="9"/>
      <c r="K76" s="10">
        <v>0</v>
      </c>
      <c r="L76" s="11"/>
      <c r="M76" s="12">
        <v>0</v>
      </c>
    </row>
    <row r="77" spans="1:13" x14ac:dyDescent="0.2">
      <c r="A77" s="7" t="s">
        <v>11</v>
      </c>
      <c r="B77" s="7" t="s">
        <v>12</v>
      </c>
      <c r="C77" s="7" t="s">
        <v>363</v>
      </c>
      <c r="D77" s="8">
        <v>5229</v>
      </c>
      <c r="E77" s="7" t="s">
        <v>91</v>
      </c>
      <c r="F77" s="7" t="s">
        <v>33</v>
      </c>
      <c r="G77" s="7" t="s">
        <v>34</v>
      </c>
      <c r="H77" s="9">
        <v>14000000</v>
      </c>
      <c r="I77" s="9">
        <v>1141600</v>
      </c>
      <c r="J77" s="9">
        <v>1141140</v>
      </c>
      <c r="K77" s="10">
        <v>0.99959705676243871</v>
      </c>
      <c r="L77" s="11"/>
      <c r="M77" s="12">
        <v>1141140</v>
      </c>
    </row>
    <row r="78" spans="1:13" x14ac:dyDescent="0.2">
      <c r="A78" s="7" t="s">
        <v>11</v>
      </c>
      <c r="B78" s="7" t="s">
        <v>12</v>
      </c>
      <c r="C78" s="7" t="s">
        <v>363</v>
      </c>
      <c r="D78" s="8">
        <v>5229</v>
      </c>
      <c r="E78" s="7" t="s">
        <v>91</v>
      </c>
      <c r="F78" s="7" t="s">
        <v>88</v>
      </c>
      <c r="G78" s="7" t="s">
        <v>89</v>
      </c>
      <c r="H78" s="9">
        <v>2000000</v>
      </c>
      <c r="I78" s="9">
        <v>1770000</v>
      </c>
      <c r="J78" s="9"/>
      <c r="K78" s="10">
        <v>0</v>
      </c>
      <c r="L78" s="11"/>
      <c r="M78" s="12">
        <v>0</v>
      </c>
    </row>
    <row r="79" spans="1:13" x14ac:dyDescent="0.2">
      <c r="A79" s="7" t="s">
        <v>11</v>
      </c>
      <c r="B79" s="7" t="s">
        <v>12</v>
      </c>
      <c r="C79" s="7" t="s">
        <v>363</v>
      </c>
      <c r="D79" s="8">
        <v>5229</v>
      </c>
      <c r="E79" s="7" t="s">
        <v>91</v>
      </c>
      <c r="F79" s="7" t="s">
        <v>83</v>
      </c>
      <c r="G79" s="7" t="s">
        <v>84</v>
      </c>
      <c r="H79" s="9">
        <v>2000000</v>
      </c>
      <c r="I79" s="9">
        <v>417000</v>
      </c>
      <c r="J79" s="9"/>
      <c r="K79" s="10">
        <v>0</v>
      </c>
      <c r="L79" s="11"/>
      <c r="M79" s="12">
        <v>0</v>
      </c>
    </row>
    <row r="80" spans="1:13" x14ac:dyDescent="0.2">
      <c r="A80" s="7" t="s">
        <v>11</v>
      </c>
      <c r="B80" s="7" t="s">
        <v>12</v>
      </c>
      <c r="C80" s="7" t="s">
        <v>363</v>
      </c>
      <c r="D80" s="8">
        <v>5229</v>
      </c>
      <c r="E80" s="7" t="s">
        <v>91</v>
      </c>
      <c r="F80" s="7" t="s">
        <v>30</v>
      </c>
      <c r="G80" s="7" t="s">
        <v>31</v>
      </c>
      <c r="H80" s="9">
        <v>195000</v>
      </c>
      <c r="I80" s="9">
        <v>96000</v>
      </c>
      <c r="J80" s="9">
        <v>86904</v>
      </c>
      <c r="K80" s="10">
        <v>0.90525</v>
      </c>
      <c r="L80" s="11">
        <v>152218</v>
      </c>
      <c r="M80" s="12">
        <v>-65314</v>
      </c>
    </row>
    <row r="81" spans="1:13" x14ac:dyDescent="0.2">
      <c r="A81" s="7" t="s">
        <v>11</v>
      </c>
      <c r="B81" s="7" t="s">
        <v>12</v>
      </c>
      <c r="C81" s="7" t="s">
        <v>363</v>
      </c>
      <c r="D81" s="8">
        <v>5229</v>
      </c>
      <c r="E81" s="7" t="s">
        <v>91</v>
      </c>
      <c r="F81" s="7" t="s">
        <v>49</v>
      </c>
      <c r="G81" s="7" t="s">
        <v>50</v>
      </c>
      <c r="H81" s="9">
        <v>250000</v>
      </c>
      <c r="I81" s="9">
        <v>337000</v>
      </c>
      <c r="J81" s="9"/>
      <c r="K81" s="10">
        <v>0</v>
      </c>
      <c r="L81" s="11"/>
      <c r="M81" s="12">
        <v>0</v>
      </c>
    </row>
    <row r="82" spans="1:13" x14ac:dyDescent="0.2">
      <c r="A82" s="7" t="s">
        <v>11</v>
      </c>
      <c r="B82" s="7" t="s">
        <v>12</v>
      </c>
      <c r="C82" s="7" t="s">
        <v>363</v>
      </c>
      <c r="D82" s="8">
        <v>5329</v>
      </c>
      <c r="E82" s="7" t="s">
        <v>94</v>
      </c>
      <c r="F82" s="7" t="s">
        <v>43</v>
      </c>
      <c r="G82" s="7" t="s">
        <v>44</v>
      </c>
      <c r="H82" s="9"/>
      <c r="I82" s="9"/>
      <c r="J82" s="9"/>
      <c r="K82" s="10" t="s">
        <v>367</v>
      </c>
      <c r="L82" s="11">
        <v>7000</v>
      </c>
      <c r="M82" s="12">
        <v>-7000</v>
      </c>
    </row>
    <row r="83" spans="1:13" x14ac:dyDescent="0.2">
      <c r="A83" s="7" t="s">
        <v>11</v>
      </c>
      <c r="B83" s="7" t="s">
        <v>12</v>
      </c>
      <c r="C83" s="7" t="s">
        <v>363</v>
      </c>
      <c r="D83" s="8">
        <v>5329</v>
      </c>
      <c r="E83" s="7" t="s">
        <v>94</v>
      </c>
      <c r="F83" s="7" t="s">
        <v>30</v>
      </c>
      <c r="G83" s="7" t="s">
        <v>31</v>
      </c>
      <c r="H83" s="9">
        <v>200000</v>
      </c>
      <c r="I83" s="9">
        <v>200000</v>
      </c>
      <c r="J83" s="9">
        <v>95342</v>
      </c>
      <c r="K83" s="10">
        <v>0.47671000000000002</v>
      </c>
      <c r="L83" s="11"/>
      <c r="M83" s="12">
        <v>95342</v>
      </c>
    </row>
    <row r="84" spans="1:13" x14ac:dyDescent="0.2">
      <c r="A84" s="7" t="s">
        <v>11</v>
      </c>
      <c r="B84" s="7" t="s">
        <v>12</v>
      </c>
      <c r="C84" s="7" t="s">
        <v>363</v>
      </c>
      <c r="D84" s="8">
        <v>5331</v>
      </c>
      <c r="E84" s="7" t="s">
        <v>95</v>
      </c>
      <c r="F84" s="7" t="s">
        <v>69</v>
      </c>
      <c r="G84" s="7" t="s">
        <v>70</v>
      </c>
      <c r="H84" s="9">
        <v>0</v>
      </c>
      <c r="I84" s="9">
        <v>572000</v>
      </c>
      <c r="J84" s="9">
        <v>572000</v>
      </c>
      <c r="K84" s="10">
        <v>1</v>
      </c>
      <c r="L84" s="11"/>
      <c r="M84" s="12">
        <v>572000</v>
      </c>
    </row>
    <row r="85" spans="1:13" x14ac:dyDescent="0.2">
      <c r="A85" s="7" t="s">
        <v>11</v>
      </c>
      <c r="B85" s="7" t="s">
        <v>12</v>
      </c>
      <c r="C85" s="7" t="s">
        <v>363</v>
      </c>
      <c r="D85" s="8">
        <v>5331</v>
      </c>
      <c r="E85" s="7" t="s">
        <v>95</v>
      </c>
      <c r="F85" s="7" t="s">
        <v>73</v>
      </c>
      <c r="G85" s="7" t="s">
        <v>74</v>
      </c>
      <c r="H85" s="9">
        <v>0</v>
      </c>
      <c r="I85" s="9">
        <v>264000</v>
      </c>
      <c r="J85" s="9">
        <v>264000</v>
      </c>
      <c r="K85" s="10">
        <v>1</v>
      </c>
      <c r="L85" s="11"/>
      <c r="M85" s="12">
        <v>264000</v>
      </c>
    </row>
    <row r="86" spans="1:13" x14ac:dyDescent="0.2">
      <c r="A86" s="7" t="s">
        <v>11</v>
      </c>
      <c r="B86" s="7" t="s">
        <v>12</v>
      </c>
      <c r="C86" s="7" t="s">
        <v>363</v>
      </c>
      <c r="D86" s="8">
        <v>5331</v>
      </c>
      <c r="E86" s="7" t="s">
        <v>95</v>
      </c>
      <c r="F86" s="7" t="s">
        <v>88</v>
      </c>
      <c r="G86" s="7" t="s">
        <v>89</v>
      </c>
      <c r="H86" s="9">
        <v>0</v>
      </c>
      <c r="I86" s="9">
        <v>110000</v>
      </c>
      <c r="J86" s="9">
        <v>108825</v>
      </c>
      <c r="K86" s="10">
        <v>0.98931818181818176</v>
      </c>
      <c r="L86" s="11"/>
      <c r="M86" s="12">
        <v>108825</v>
      </c>
    </row>
    <row r="87" spans="1:13" x14ac:dyDescent="0.2">
      <c r="A87" s="7" t="s">
        <v>11</v>
      </c>
      <c r="B87" s="7" t="s">
        <v>12</v>
      </c>
      <c r="C87" s="7" t="s">
        <v>363</v>
      </c>
      <c r="D87" s="8">
        <v>5339</v>
      </c>
      <c r="E87" s="7" t="s">
        <v>96</v>
      </c>
      <c r="F87" s="7" t="s">
        <v>97</v>
      </c>
      <c r="G87" s="7" t="s">
        <v>98</v>
      </c>
      <c r="H87" s="9">
        <v>100000</v>
      </c>
      <c r="I87" s="9">
        <v>100000</v>
      </c>
      <c r="J87" s="9"/>
      <c r="K87" s="10">
        <v>0</v>
      </c>
      <c r="L87" s="11"/>
      <c r="M87" s="12">
        <v>0</v>
      </c>
    </row>
    <row r="88" spans="1:13" x14ac:dyDescent="0.2">
      <c r="A88" s="7" t="s">
        <v>11</v>
      </c>
      <c r="B88" s="7" t="s">
        <v>12</v>
      </c>
      <c r="C88" s="7" t="s">
        <v>363</v>
      </c>
      <c r="D88" s="8">
        <v>5339</v>
      </c>
      <c r="E88" s="7" t="s">
        <v>96</v>
      </c>
      <c r="F88" s="7" t="s">
        <v>73</v>
      </c>
      <c r="G88" s="7" t="s">
        <v>74</v>
      </c>
      <c r="H88" s="9">
        <v>0</v>
      </c>
      <c r="I88" s="9">
        <v>126000</v>
      </c>
      <c r="J88" s="9">
        <v>126000</v>
      </c>
      <c r="K88" s="10">
        <v>1</v>
      </c>
      <c r="L88" s="11"/>
      <c r="M88" s="12">
        <v>126000</v>
      </c>
    </row>
    <row r="89" spans="1:13" x14ac:dyDescent="0.2">
      <c r="A89" s="7" t="s">
        <v>11</v>
      </c>
      <c r="B89" s="7" t="s">
        <v>12</v>
      </c>
      <c r="C89" s="7" t="s">
        <v>363</v>
      </c>
      <c r="D89" s="8">
        <v>5339</v>
      </c>
      <c r="E89" s="7" t="s">
        <v>96</v>
      </c>
      <c r="F89" s="7" t="s">
        <v>88</v>
      </c>
      <c r="G89" s="7" t="s">
        <v>89</v>
      </c>
      <c r="H89" s="9">
        <v>0</v>
      </c>
      <c r="I89" s="9">
        <v>53000</v>
      </c>
      <c r="J89" s="9">
        <v>52400</v>
      </c>
      <c r="K89" s="10">
        <v>0.98867924528301887</v>
      </c>
      <c r="L89" s="11"/>
      <c r="M89" s="12">
        <v>52400</v>
      </c>
    </row>
    <row r="90" spans="1:13" x14ac:dyDescent="0.2">
      <c r="A90" s="7" t="s">
        <v>11</v>
      </c>
      <c r="B90" s="7" t="s">
        <v>12</v>
      </c>
      <c r="C90" s="7" t="s">
        <v>363</v>
      </c>
      <c r="D90" s="8">
        <v>5339</v>
      </c>
      <c r="E90" s="7" t="s">
        <v>96</v>
      </c>
      <c r="F90" s="7" t="s">
        <v>83</v>
      </c>
      <c r="G90" s="7" t="s">
        <v>84</v>
      </c>
      <c r="H90" s="9">
        <v>0</v>
      </c>
      <c r="I90" s="9">
        <v>8000</v>
      </c>
      <c r="J90" s="9">
        <v>8000</v>
      </c>
      <c r="K90" s="10">
        <v>1</v>
      </c>
      <c r="L90" s="11"/>
      <c r="M90" s="12">
        <v>8000</v>
      </c>
    </row>
    <row r="91" spans="1:13" x14ac:dyDescent="0.2">
      <c r="A91" s="7" t="s">
        <v>11</v>
      </c>
      <c r="B91" s="7" t="s">
        <v>12</v>
      </c>
      <c r="C91" s="7" t="s">
        <v>363</v>
      </c>
      <c r="D91" s="8">
        <v>5362</v>
      </c>
      <c r="E91" s="7" t="s">
        <v>99</v>
      </c>
      <c r="F91" s="7" t="s">
        <v>100</v>
      </c>
      <c r="G91" s="7" t="s">
        <v>101</v>
      </c>
      <c r="H91" s="9">
        <v>6500000</v>
      </c>
      <c r="I91" s="9">
        <v>6500000</v>
      </c>
      <c r="J91" s="9">
        <v>5149819.46</v>
      </c>
      <c r="K91" s="10">
        <v>0.79227991692307687</v>
      </c>
      <c r="L91" s="11">
        <v>15582248.140000001</v>
      </c>
      <c r="M91" s="12">
        <v>-10432428.68</v>
      </c>
    </row>
    <row r="92" spans="1:13" x14ac:dyDescent="0.2">
      <c r="A92" s="7" t="s">
        <v>11</v>
      </c>
      <c r="B92" s="7" t="s">
        <v>12</v>
      </c>
      <c r="C92" s="7" t="s">
        <v>363</v>
      </c>
      <c r="D92" s="8">
        <v>5365</v>
      </c>
      <c r="E92" s="7" t="s">
        <v>102</v>
      </c>
      <c r="F92" s="7" t="s">
        <v>100</v>
      </c>
      <c r="G92" s="7" t="s">
        <v>101</v>
      </c>
      <c r="H92" s="9">
        <v>0</v>
      </c>
      <c r="I92" s="9">
        <v>13195000</v>
      </c>
      <c r="J92" s="9">
        <v>13194360</v>
      </c>
      <c r="K92" s="10">
        <v>0.99995149677908302</v>
      </c>
      <c r="L92" s="11"/>
      <c r="M92" s="12">
        <v>13194360</v>
      </c>
    </row>
    <row r="93" spans="1:13" x14ac:dyDescent="0.2">
      <c r="A93" s="7" t="s">
        <v>11</v>
      </c>
      <c r="B93" s="7" t="s">
        <v>12</v>
      </c>
      <c r="C93" s="7" t="s">
        <v>363</v>
      </c>
      <c r="D93" s="8">
        <v>5492</v>
      </c>
      <c r="E93" s="7" t="s">
        <v>103</v>
      </c>
      <c r="F93" s="7" t="s">
        <v>73</v>
      </c>
      <c r="G93" s="7" t="s">
        <v>74</v>
      </c>
      <c r="H93" s="9">
        <v>150000</v>
      </c>
      <c r="I93" s="9">
        <v>138000</v>
      </c>
      <c r="J93" s="9">
        <v>0</v>
      </c>
      <c r="K93" s="10">
        <v>0</v>
      </c>
      <c r="L93" s="11"/>
      <c r="M93" s="12">
        <v>0</v>
      </c>
    </row>
    <row r="94" spans="1:13" x14ac:dyDescent="0.2">
      <c r="A94" s="7" t="s">
        <v>11</v>
      </c>
      <c r="B94" s="7" t="s">
        <v>12</v>
      </c>
      <c r="C94" s="7" t="s">
        <v>363</v>
      </c>
      <c r="D94" s="8">
        <v>5492</v>
      </c>
      <c r="E94" s="7" t="s">
        <v>103</v>
      </c>
      <c r="F94" s="7" t="s">
        <v>33</v>
      </c>
      <c r="G94" s="7" t="s">
        <v>34</v>
      </c>
      <c r="H94" s="9">
        <v>150000</v>
      </c>
      <c r="I94" s="9">
        <v>140000</v>
      </c>
      <c r="J94" s="9">
        <v>0</v>
      </c>
      <c r="K94" s="10">
        <v>0</v>
      </c>
      <c r="L94" s="11"/>
      <c r="M94" s="12">
        <v>0</v>
      </c>
    </row>
    <row r="95" spans="1:13" x14ac:dyDescent="0.2">
      <c r="A95" s="7" t="s">
        <v>11</v>
      </c>
      <c r="B95" s="7" t="s">
        <v>12</v>
      </c>
      <c r="C95" s="7" t="s">
        <v>363</v>
      </c>
      <c r="D95" s="8">
        <v>5492</v>
      </c>
      <c r="E95" s="7" t="s">
        <v>103</v>
      </c>
      <c r="F95" s="7" t="s">
        <v>88</v>
      </c>
      <c r="G95" s="7" t="s">
        <v>89</v>
      </c>
      <c r="H95" s="9">
        <v>150000</v>
      </c>
      <c r="I95" s="9">
        <v>145000</v>
      </c>
      <c r="J95" s="9"/>
      <c r="K95" s="10">
        <v>0</v>
      </c>
      <c r="L95" s="11"/>
      <c r="M95" s="12">
        <v>0</v>
      </c>
    </row>
    <row r="96" spans="1:13" x14ac:dyDescent="0.2">
      <c r="A96" s="7" t="s">
        <v>11</v>
      </c>
      <c r="B96" s="7" t="s">
        <v>12</v>
      </c>
      <c r="C96" s="7" t="s">
        <v>363</v>
      </c>
      <c r="D96" s="8">
        <v>5492</v>
      </c>
      <c r="E96" s="7" t="s">
        <v>103</v>
      </c>
      <c r="F96" s="7" t="s">
        <v>83</v>
      </c>
      <c r="G96" s="7" t="s">
        <v>84</v>
      </c>
      <c r="H96" s="9">
        <v>150000</v>
      </c>
      <c r="I96" s="9">
        <v>150000</v>
      </c>
      <c r="J96" s="9"/>
      <c r="K96" s="10">
        <v>0</v>
      </c>
      <c r="L96" s="11"/>
      <c r="M96" s="12">
        <v>0</v>
      </c>
    </row>
    <row r="97" spans="1:13" x14ac:dyDescent="0.2">
      <c r="A97" s="7" t="s">
        <v>11</v>
      </c>
      <c r="B97" s="7" t="s">
        <v>12</v>
      </c>
      <c r="C97" s="7" t="s">
        <v>363</v>
      </c>
      <c r="D97" s="8">
        <v>5493</v>
      </c>
      <c r="E97" s="7" t="s">
        <v>104</v>
      </c>
      <c r="F97" s="7" t="s">
        <v>73</v>
      </c>
      <c r="G97" s="7" t="s">
        <v>74</v>
      </c>
      <c r="H97" s="9">
        <v>0</v>
      </c>
      <c r="I97" s="9">
        <v>162000</v>
      </c>
      <c r="J97" s="9">
        <v>161840</v>
      </c>
      <c r="K97" s="10">
        <v>0.99901234567901231</v>
      </c>
      <c r="L97" s="11"/>
      <c r="M97" s="12">
        <v>161840</v>
      </c>
    </row>
    <row r="98" spans="1:13" x14ac:dyDescent="0.2">
      <c r="A98" s="7" t="s">
        <v>11</v>
      </c>
      <c r="B98" s="7" t="s">
        <v>12</v>
      </c>
      <c r="C98" s="7" t="s">
        <v>363</v>
      </c>
      <c r="D98" s="8">
        <v>5493</v>
      </c>
      <c r="E98" s="7" t="s">
        <v>104</v>
      </c>
      <c r="F98" s="7" t="s">
        <v>88</v>
      </c>
      <c r="G98" s="7" t="s">
        <v>89</v>
      </c>
      <c r="H98" s="9">
        <v>0</v>
      </c>
      <c r="I98" s="9">
        <v>18000</v>
      </c>
      <c r="J98" s="9">
        <v>17100</v>
      </c>
      <c r="K98" s="10">
        <v>0.95</v>
      </c>
      <c r="L98" s="11"/>
      <c r="M98" s="12">
        <v>17100</v>
      </c>
    </row>
    <row r="99" spans="1:13" x14ac:dyDescent="0.2">
      <c r="A99" s="7" t="s">
        <v>11</v>
      </c>
      <c r="B99" s="7" t="s">
        <v>12</v>
      </c>
      <c r="C99" s="7" t="s">
        <v>363</v>
      </c>
      <c r="D99" s="8">
        <v>5499</v>
      </c>
      <c r="E99" s="7" t="s">
        <v>105</v>
      </c>
      <c r="F99" s="7" t="s">
        <v>100</v>
      </c>
      <c r="G99" s="7" t="s">
        <v>101</v>
      </c>
      <c r="H99" s="9">
        <v>20000</v>
      </c>
      <c r="I99" s="9">
        <v>20000</v>
      </c>
      <c r="J99" s="9">
        <v>7210</v>
      </c>
      <c r="K99" s="10">
        <v>0.36049999999999999</v>
      </c>
      <c r="L99" s="11">
        <v>10084</v>
      </c>
      <c r="M99" s="12">
        <v>-2874</v>
      </c>
    </row>
    <row r="100" spans="1:13" x14ac:dyDescent="0.2">
      <c r="A100" s="7" t="s">
        <v>11</v>
      </c>
      <c r="B100" s="7" t="s">
        <v>12</v>
      </c>
      <c r="C100" s="7" t="s">
        <v>363</v>
      </c>
      <c r="D100" s="8">
        <v>5511</v>
      </c>
      <c r="E100" s="7" t="s">
        <v>106</v>
      </c>
      <c r="F100" s="7" t="s">
        <v>107</v>
      </c>
      <c r="G100" s="7" t="s">
        <v>108</v>
      </c>
      <c r="H100" s="9">
        <v>200000</v>
      </c>
      <c r="I100" s="9">
        <v>200000</v>
      </c>
      <c r="J100" s="9">
        <v>188684</v>
      </c>
      <c r="K100" s="10">
        <v>0.94342000000000004</v>
      </c>
      <c r="L100" s="11">
        <v>189664</v>
      </c>
      <c r="M100" s="12">
        <v>-980</v>
      </c>
    </row>
    <row r="101" spans="1:13" x14ac:dyDescent="0.2">
      <c r="A101" s="7" t="s">
        <v>11</v>
      </c>
      <c r="B101" s="7" t="s">
        <v>12</v>
      </c>
      <c r="C101" s="7" t="s">
        <v>363</v>
      </c>
      <c r="D101" s="8">
        <v>5613</v>
      </c>
      <c r="E101" s="7" t="s">
        <v>109</v>
      </c>
      <c r="F101" s="7" t="s">
        <v>33</v>
      </c>
      <c r="G101" s="7" t="s">
        <v>34</v>
      </c>
      <c r="H101" s="9">
        <v>0</v>
      </c>
      <c r="I101" s="9">
        <v>12500000</v>
      </c>
      <c r="J101" s="9">
        <v>12500000</v>
      </c>
      <c r="K101" s="10">
        <v>1</v>
      </c>
      <c r="L101" s="11">
        <v>1500000</v>
      </c>
      <c r="M101" s="12">
        <v>11000000</v>
      </c>
    </row>
    <row r="102" spans="1:13" x14ac:dyDescent="0.2">
      <c r="A102" s="7" t="s">
        <v>11</v>
      </c>
      <c r="B102" s="7" t="s">
        <v>12</v>
      </c>
      <c r="C102" s="7" t="s">
        <v>363</v>
      </c>
      <c r="D102" s="8">
        <v>5622</v>
      </c>
      <c r="E102" s="7" t="s">
        <v>110</v>
      </c>
      <c r="F102" s="7" t="s">
        <v>86</v>
      </c>
      <c r="G102" s="7" t="s">
        <v>87</v>
      </c>
      <c r="H102" s="9">
        <v>250000</v>
      </c>
      <c r="I102" s="9">
        <v>250000</v>
      </c>
      <c r="J102" s="9">
        <v>250000</v>
      </c>
      <c r="K102" s="10">
        <v>1</v>
      </c>
      <c r="L102" s="11">
        <v>250000</v>
      </c>
      <c r="M102" s="12">
        <v>0</v>
      </c>
    </row>
    <row r="103" spans="1:13" x14ac:dyDescent="0.2">
      <c r="A103" s="7" t="s">
        <v>11</v>
      </c>
      <c r="B103" s="7" t="s">
        <v>12</v>
      </c>
      <c r="C103" s="7" t="s">
        <v>363</v>
      </c>
      <c r="D103" s="8">
        <v>5622</v>
      </c>
      <c r="E103" s="7" t="s">
        <v>110</v>
      </c>
      <c r="F103" s="7" t="s">
        <v>111</v>
      </c>
      <c r="G103" s="7" t="s">
        <v>112</v>
      </c>
      <c r="H103" s="9">
        <v>200000</v>
      </c>
      <c r="I103" s="9">
        <v>200000</v>
      </c>
      <c r="J103" s="9">
        <v>200000</v>
      </c>
      <c r="K103" s="10">
        <v>1</v>
      </c>
      <c r="L103" s="11"/>
      <c r="M103" s="12">
        <v>200000</v>
      </c>
    </row>
    <row r="104" spans="1:13" x14ac:dyDescent="0.2">
      <c r="A104" s="7" t="s">
        <v>11</v>
      </c>
      <c r="B104" s="7" t="s">
        <v>12</v>
      </c>
      <c r="C104" s="7" t="s">
        <v>363</v>
      </c>
      <c r="D104" s="8">
        <v>5622</v>
      </c>
      <c r="E104" s="7" t="s">
        <v>110</v>
      </c>
      <c r="F104" s="7" t="s">
        <v>83</v>
      </c>
      <c r="G104" s="7" t="s">
        <v>84</v>
      </c>
      <c r="H104" s="9">
        <v>1995000</v>
      </c>
      <c r="I104" s="9">
        <v>1995000</v>
      </c>
      <c r="J104" s="9">
        <v>1995000</v>
      </c>
      <c r="K104" s="10">
        <v>1</v>
      </c>
      <c r="L104" s="11"/>
      <c r="M104" s="12">
        <v>1995000</v>
      </c>
    </row>
    <row r="105" spans="1:13" x14ac:dyDescent="0.2">
      <c r="A105" s="7" t="s">
        <v>11</v>
      </c>
      <c r="B105" s="7" t="s">
        <v>12</v>
      </c>
      <c r="C105" s="7" t="s">
        <v>363</v>
      </c>
      <c r="D105" s="8">
        <v>5901</v>
      </c>
      <c r="E105" s="7" t="s">
        <v>113</v>
      </c>
      <c r="F105" s="7" t="s">
        <v>49</v>
      </c>
      <c r="G105" s="7" t="s">
        <v>50</v>
      </c>
      <c r="H105" s="9">
        <v>9000000</v>
      </c>
      <c r="I105" s="9">
        <v>62340600</v>
      </c>
      <c r="J105" s="9"/>
      <c r="K105" s="10">
        <v>0</v>
      </c>
      <c r="L105" s="11"/>
      <c r="M105" s="12">
        <v>0</v>
      </c>
    </row>
    <row r="106" spans="1:13" x14ac:dyDescent="0.2">
      <c r="A106" s="7" t="s">
        <v>11</v>
      </c>
      <c r="B106" s="7" t="s">
        <v>12</v>
      </c>
      <c r="C106" s="7" t="s">
        <v>363</v>
      </c>
      <c r="D106" s="8">
        <v>6379</v>
      </c>
      <c r="E106" s="7" t="s">
        <v>114</v>
      </c>
      <c r="F106" s="7" t="s">
        <v>83</v>
      </c>
      <c r="G106" s="7" t="s">
        <v>84</v>
      </c>
      <c r="H106" s="9">
        <v>0</v>
      </c>
      <c r="I106" s="9">
        <v>100000</v>
      </c>
      <c r="J106" s="9">
        <v>100000</v>
      </c>
      <c r="K106" s="10">
        <v>1</v>
      </c>
      <c r="L106" s="11"/>
      <c r="M106" s="12">
        <v>100000</v>
      </c>
    </row>
    <row r="107" spans="1:13" x14ac:dyDescent="0.2">
      <c r="A107" s="7" t="s">
        <v>11</v>
      </c>
      <c r="B107" s="7" t="s">
        <v>12</v>
      </c>
      <c r="C107" s="7" t="s">
        <v>363</v>
      </c>
      <c r="D107" s="8">
        <v>6901</v>
      </c>
      <c r="E107" s="7" t="s">
        <v>115</v>
      </c>
      <c r="F107" s="7" t="s">
        <v>49</v>
      </c>
      <c r="G107" s="7" t="s">
        <v>50</v>
      </c>
      <c r="H107" s="9">
        <v>34700000</v>
      </c>
      <c r="I107" s="9">
        <v>21296000</v>
      </c>
      <c r="J107" s="9"/>
      <c r="K107" s="10">
        <v>0</v>
      </c>
      <c r="L107" s="11"/>
      <c r="M107" s="12">
        <v>0</v>
      </c>
    </row>
    <row r="108" spans="1:13" s="1" customFormat="1" x14ac:dyDescent="0.2">
      <c r="A108" s="19"/>
      <c r="B108" s="19"/>
      <c r="C108" s="19"/>
      <c r="D108" s="20"/>
      <c r="E108" s="19" t="s">
        <v>359</v>
      </c>
      <c r="F108" s="19"/>
      <c r="G108" s="19"/>
      <c r="H108" s="21">
        <f>SUM(H40:H107)</f>
        <v>89710000</v>
      </c>
      <c r="I108" s="21">
        <f t="shared" ref="I108:M108" si="1">SUM(I40:I107)</f>
        <v>159179600</v>
      </c>
      <c r="J108" s="21">
        <f t="shared" si="1"/>
        <v>60445179.079999998</v>
      </c>
      <c r="K108" s="21">
        <f t="shared" si="1"/>
        <v>39.707539301639137</v>
      </c>
      <c r="L108" s="21">
        <f t="shared" si="1"/>
        <v>23861734.460000001</v>
      </c>
      <c r="M108" s="21">
        <f t="shared" si="1"/>
        <v>36583444.620000005</v>
      </c>
    </row>
    <row r="109" spans="1:13" x14ac:dyDescent="0.2">
      <c r="A109" s="22" t="s">
        <v>360</v>
      </c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</row>
    <row r="110" spans="1:13" x14ac:dyDescent="0.2">
      <c r="A110" s="23" t="s">
        <v>11</v>
      </c>
      <c r="B110" s="23" t="s">
        <v>12</v>
      </c>
      <c r="C110" s="23" t="s">
        <v>361</v>
      </c>
      <c r="D110" s="24">
        <v>8115</v>
      </c>
      <c r="E110" s="23" t="s">
        <v>116</v>
      </c>
      <c r="F110" s="23"/>
      <c r="G110" s="23"/>
      <c r="H110" s="25">
        <v>279238000</v>
      </c>
      <c r="I110" s="25">
        <v>298876000</v>
      </c>
      <c r="J110" s="25"/>
      <c r="K110" s="26">
        <v>0</v>
      </c>
      <c r="L110" s="27"/>
      <c r="M110" s="28">
        <v>0</v>
      </c>
    </row>
    <row r="111" spans="1:13" x14ac:dyDescent="0.2">
      <c r="A111" s="23" t="s">
        <v>11</v>
      </c>
      <c r="B111" s="23" t="s">
        <v>12</v>
      </c>
      <c r="C111" s="23" t="s">
        <v>361</v>
      </c>
      <c r="D111" s="24">
        <v>8117</v>
      </c>
      <c r="E111" s="23" t="s">
        <v>117</v>
      </c>
      <c r="F111" s="23"/>
      <c r="G111" s="23"/>
      <c r="H111" s="25"/>
      <c r="I111" s="25"/>
      <c r="J111" s="25">
        <v>4226419646.4699998</v>
      </c>
      <c r="K111" s="26" t="s">
        <v>367</v>
      </c>
      <c r="L111" s="27">
        <v>2129095406.71</v>
      </c>
      <c r="M111" s="28">
        <v>2097324239.7599998</v>
      </c>
    </row>
    <row r="112" spans="1:13" x14ac:dyDescent="0.2">
      <c r="A112" s="23" t="s">
        <v>11</v>
      </c>
      <c r="B112" s="23" t="s">
        <v>12</v>
      </c>
      <c r="C112" s="23" t="s">
        <v>361</v>
      </c>
      <c r="D112" s="24">
        <v>8118</v>
      </c>
      <c r="E112" s="23" t="s">
        <v>118</v>
      </c>
      <c r="F112" s="23"/>
      <c r="G112" s="23"/>
      <c r="H112" s="25"/>
      <c r="I112" s="25"/>
      <c r="J112" s="25">
        <v>-4218712176.29</v>
      </c>
      <c r="K112" s="26" t="s">
        <v>367</v>
      </c>
      <c r="L112" s="27">
        <v>-2129696182.47</v>
      </c>
      <c r="M112" s="28">
        <v>-2089015993.8199999</v>
      </c>
    </row>
    <row r="113" spans="1:13" x14ac:dyDescent="0.2">
      <c r="A113" s="23" t="s">
        <v>11</v>
      </c>
      <c r="B113" s="23" t="s">
        <v>12</v>
      </c>
      <c r="C113" s="23" t="s">
        <v>361</v>
      </c>
      <c r="D113" s="24">
        <v>8123</v>
      </c>
      <c r="E113" s="23" t="s">
        <v>119</v>
      </c>
      <c r="F113" s="23"/>
      <c r="G113" s="23"/>
      <c r="H113" s="25">
        <v>0</v>
      </c>
      <c r="I113" s="25">
        <v>319091000</v>
      </c>
      <c r="J113" s="25">
        <v>319090909.12</v>
      </c>
      <c r="K113" s="26">
        <v>0.99999971519096431</v>
      </c>
      <c r="L113" s="27"/>
      <c r="M113" s="28">
        <v>319090909.12</v>
      </c>
    </row>
    <row r="114" spans="1:13" x14ac:dyDescent="0.2">
      <c r="A114" s="23" t="s">
        <v>11</v>
      </c>
      <c r="B114" s="23" t="s">
        <v>12</v>
      </c>
      <c r="C114" s="23" t="s">
        <v>361</v>
      </c>
      <c r="D114" s="24">
        <v>8124</v>
      </c>
      <c r="E114" s="23" t="s">
        <v>120</v>
      </c>
      <c r="F114" s="23"/>
      <c r="G114" s="23"/>
      <c r="H114" s="25">
        <v>-98182000</v>
      </c>
      <c r="I114" s="25">
        <v>-392754000</v>
      </c>
      <c r="J114" s="25">
        <v>-392753636.38</v>
      </c>
      <c r="K114" s="26">
        <v>0.999999074178748</v>
      </c>
      <c r="L114" s="27">
        <v>-16363636.359999999</v>
      </c>
      <c r="M114" s="28">
        <v>-376390000.01999998</v>
      </c>
    </row>
    <row r="115" spans="1:13" x14ac:dyDescent="0.2">
      <c r="A115" s="23" t="s">
        <v>11</v>
      </c>
      <c r="B115" s="23" t="s">
        <v>12</v>
      </c>
      <c r="C115" s="23" t="s">
        <v>361</v>
      </c>
      <c r="D115" s="24">
        <v>8224</v>
      </c>
      <c r="E115" s="23" t="s">
        <v>121</v>
      </c>
      <c r="F115" s="23"/>
      <c r="G115" s="23"/>
      <c r="H115" s="25"/>
      <c r="I115" s="25"/>
      <c r="J115" s="25"/>
      <c r="K115" s="26" t="s">
        <v>367</v>
      </c>
      <c r="L115" s="27">
        <v>-57272727.259999998</v>
      </c>
      <c r="M115" s="28">
        <v>57272727.259999998</v>
      </c>
    </row>
    <row r="116" spans="1:13" s="1" customFormat="1" x14ac:dyDescent="0.2">
      <c r="A116" s="29"/>
      <c r="B116" s="29"/>
      <c r="C116" s="29"/>
      <c r="D116" s="29"/>
      <c r="E116" s="29" t="s">
        <v>360</v>
      </c>
      <c r="F116" s="29"/>
      <c r="G116" s="29"/>
      <c r="H116" s="30">
        <f>SUM(H110:H115)</f>
        <v>181056000</v>
      </c>
      <c r="I116" s="30">
        <f t="shared" ref="I116:M116" si="2">SUM(I110:I115)</f>
        <v>225213000</v>
      </c>
      <c r="J116" s="30">
        <f t="shared" si="2"/>
        <v>-65955257.080000162</v>
      </c>
      <c r="K116" s="30">
        <f t="shared" si="2"/>
        <v>1.9999987893697124</v>
      </c>
      <c r="L116" s="30">
        <f t="shared" si="2"/>
        <v>-74237139.379999995</v>
      </c>
      <c r="M116" s="30">
        <f t="shared" si="2"/>
        <v>8281882.2999998406</v>
      </c>
    </row>
  </sheetData>
  <mergeCells count="3">
    <mergeCell ref="A4:M4"/>
    <mergeCell ref="A39:M39"/>
    <mergeCell ref="A109:M109"/>
  </mergeCell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/>
  </sheetViews>
  <sheetFormatPr defaultRowHeight="12.75" x14ac:dyDescent="0.2"/>
  <cols>
    <col min="1" max="1" width="5.83203125" style="65" bestFit="1" customWidth="1"/>
    <col min="2" max="2" width="27.1640625" style="65" bestFit="1" customWidth="1"/>
    <col min="3" max="3" width="6.33203125" style="65" bestFit="1" customWidth="1"/>
    <col min="4" max="4" width="5.83203125" style="65" bestFit="1" customWidth="1"/>
    <col min="5" max="5" width="69.6640625" style="65" bestFit="1" customWidth="1"/>
    <col min="6" max="6" width="5.83203125" style="65" bestFit="1" customWidth="1"/>
    <col min="7" max="7" width="55" style="65" bestFit="1" customWidth="1"/>
    <col min="8" max="9" width="15.6640625" style="65" bestFit="1" customWidth="1"/>
    <col min="10" max="10" width="14.6640625" style="65" bestFit="1" customWidth="1"/>
    <col min="11" max="11" width="9" style="65" bestFit="1" customWidth="1"/>
    <col min="12" max="12" width="14.6640625" style="65" bestFit="1" customWidth="1"/>
    <col min="13" max="13" width="14" style="65" bestFit="1" customWidth="1"/>
    <col min="14" max="16384" width="9.33203125" style="65"/>
  </cols>
  <sheetData>
    <row r="1" spans="1:13" ht="15.75" x14ac:dyDescent="0.25">
      <c r="A1" s="81" t="s">
        <v>391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ht="12.75" customHeight="1" x14ac:dyDescent="0.2">
      <c r="A4" s="35" t="s">
        <v>368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</row>
    <row r="5" spans="1:13" x14ac:dyDescent="0.2">
      <c r="A5" s="7" t="s">
        <v>357</v>
      </c>
      <c r="B5" s="7" t="s">
        <v>358</v>
      </c>
      <c r="C5" s="7" t="s">
        <v>362</v>
      </c>
      <c r="D5" s="8">
        <v>2133</v>
      </c>
      <c r="E5" s="7" t="s">
        <v>141</v>
      </c>
      <c r="F5" s="7" t="s">
        <v>41</v>
      </c>
      <c r="G5" s="7" t="s">
        <v>42</v>
      </c>
      <c r="H5" s="9">
        <v>5400000</v>
      </c>
      <c r="I5" s="9">
        <v>5400000</v>
      </c>
      <c r="J5" s="9">
        <v>5377917.5999999996</v>
      </c>
      <c r="K5" s="10">
        <v>0.99591066666666661</v>
      </c>
      <c r="L5" s="11">
        <v>5377917.5999999996</v>
      </c>
      <c r="M5" s="12">
        <v>0</v>
      </c>
    </row>
    <row r="6" spans="1:13" x14ac:dyDescent="0.2">
      <c r="A6" s="7" t="s">
        <v>357</v>
      </c>
      <c r="B6" s="7" t="s">
        <v>358</v>
      </c>
      <c r="C6" s="7" t="s">
        <v>362</v>
      </c>
      <c r="D6" s="8">
        <v>2133</v>
      </c>
      <c r="E6" s="7" t="s">
        <v>141</v>
      </c>
      <c r="F6" s="7" t="s">
        <v>147</v>
      </c>
      <c r="G6" s="7" t="s">
        <v>148</v>
      </c>
      <c r="H6" s="9"/>
      <c r="I6" s="9"/>
      <c r="J6" s="9">
        <v>83352.67</v>
      </c>
      <c r="K6" s="10" t="s">
        <v>367</v>
      </c>
      <c r="L6" s="11">
        <v>97831.32</v>
      </c>
      <c r="M6" s="12">
        <v>-14478.650000000009</v>
      </c>
    </row>
    <row r="7" spans="1:13" x14ac:dyDescent="0.2">
      <c r="A7" s="7" t="s">
        <v>357</v>
      </c>
      <c r="B7" s="7" t="s">
        <v>358</v>
      </c>
      <c r="C7" s="7" t="s">
        <v>362</v>
      </c>
      <c r="D7" s="8">
        <v>2133</v>
      </c>
      <c r="E7" s="7" t="s">
        <v>141</v>
      </c>
      <c r="F7" s="7" t="s">
        <v>30</v>
      </c>
      <c r="G7" s="7" t="s">
        <v>31</v>
      </c>
      <c r="H7" s="9"/>
      <c r="I7" s="9"/>
      <c r="J7" s="9">
        <v>5208</v>
      </c>
      <c r="K7" s="10" t="s">
        <v>367</v>
      </c>
      <c r="L7" s="11">
        <v>0</v>
      </c>
      <c r="M7" s="12">
        <v>5208</v>
      </c>
    </row>
    <row r="8" spans="1:13" x14ac:dyDescent="0.2">
      <c r="A8" s="7" t="s">
        <v>357</v>
      </c>
      <c r="B8" s="7" t="s">
        <v>358</v>
      </c>
      <c r="C8" s="7" t="s">
        <v>362</v>
      </c>
      <c r="D8" s="8">
        <v>2142</v>
      </c>
      <c r="E8" s="7" t="s">
        <v>38</v>
      </c>
      <c r="F8" s="7" t="s">
        <v>36</v>
      </c>
      <c r="G8" s="7" t="s">
        <v>37</v>
      </c>
      <c r="H8" s="9">
        <v>3500000</v>
      </c>
      <c r="I8" s="9">
        <v>3500000</v>
      </c>
      <c r="J8" s="9"/>
      <c r="K8" s="10">
        <v>0</v>
      </c>
      <c r="L8" s="11">
        <v>3374416.23</v>
      </c>
      <c r="M8" s="12">
        <v>-3374416.23</v>
      </c>
    </row>
    <row r="9" spans="1:13" x14ac:dyDescent="0.2">
      <c r="A9" s="7" t="s">
        <v>357</v>
      </c>
      <c r="B9" s="7" t="s">
        <v>358</v>
      </c>
      <c r="C9" s="7" t="s">
        <v>362</v>
      </c>
      <c r="D9" s="8">
        <v>2229</v>
      </c>
      <c r="E9" s="7" t="s">
        <v>45</v>
      </c>
      <c r="F9" s="7" t="s">
        <v>41</v>
      </c>
      <c r="G9" s="7" t="s">
        <v>42</v>
      </c>
      <c r="H9" s="9">
        <v>0</v>
      </c>
      <c r="I9" s="9">
        <v>207000</v>
      </c>
      <c r="J9" s="9">
        <v>207000</v>
      </c>
      <c r="K9" s="10">
        <v>1</v>
      </c>
      <c r="L9" s="11"/>
      <c r="M9" s="12">
        <v>207000</v>
      </c>
    </row>
    <row r="10" spans="1:13" x14ac:dyDescent="0.2">
      <c r="A10" s="7" t="s">
        <v>357</v>
      </c>
      <c r="B10" s="7" t="s">
        <v>358</v>
      </c>
      <c r="C10" s="7" t="s">
        <v>362</v>
      </c>
      <c r="D10" s="8">
        <v>2229</v>
      </c>
      <c r="E10" s="7" t="s">
        <v>45</v>
      </c>
      <c r="F10" s="7" t="s">
        <v>147</v>
      </c>
      <c r="G10" s="7" t="s">
        <v>148</v>
      </c>
      <c r="H10" s="9">
        <v>0</v>
      </c>
      <c r="I10" s="9">
        <v>8960000</v>
      </c>
      <c r="J10" s="9">
        <v>8960388.0999999996</v>
      </c>
      <c r="K10" s="10">
        <v>1.0000433147321428</v>
      </c>
      <c r="L10" s="11">
        <v>8079608.9100000001</v>
      </c>
      <c r="M10" s="12">
        <v>880779.18999999948</v>
      </c>
    </row>
    <row r="11" spans="1:13" s="78" customFormat="1" x14ac:dyDescent="0.2">
      <c r="A11" s="15"/>
      <c r="B11" s="15"/>
      <c r="C11" s="15"/>
      <c r="D11" s="62"/>
      <c r="E11" s="72" t="s">
        <v>368</v>
      </c>
      <c r="F11" s="15"/>
      <c r="G11" s="15"/>
      <c r="H11" s="16">
        <f>SUM(H5:H10)</f>
        <v>8900000</v>
      </c>
      <c r="I11" s="16">
        <f t="shared" ref="I11:M11" si="0">SUM(I5:I10)</f>
        <v>18067000</v>
      </c>
      <c r="J11" s="16">
        <f t="shared" si="0"/>
        <v>14633866.369999999</v>
      </c>
      <c r="K11" s="63">
        <f>J11/I11</f>
        <v>0.80997765926827914</v>
      </c>
      <c r="L11" s="16">
        <f t="shared" si="0"/>
        <v>16929774.060000002</v>
      </c>
      <c r="M11" s="16">
        <f t="shared" si="0"/>
        <v>-2295907.6900000004</v>
      </c>
    </row>
    <row r="12" spans="1:13" s="78" customFormat="1" ht="12.75" customHeight="1" x14ac:dyDescent="0.2">
      <c r="A12" s="35" t="s">
        <v>359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x14ac:dyDescent="0.2">
      <c r="A13" s="7" t="s">
        <v>357</v>
      </c>
      <c r="B13" s="7" t="s">
        <v>358</v>
      </c>
      <c r="C13" s="7" t="s">
        <v>363</v>
      </c>
      <c r="D13" s="8">
        <v>5169</v>
      </c>
      <c r="E13" s="7" t="s">
        <v>63</v>
      </c>
      <c r="F13" s="7" t="s">
        <v>41</v>
      </c>
      <c r="G13" s="7" t="s">
        <v>42</v>
      </c>
      <c r="H13" s="9">
        <v>233000</v>
      </c>
      <c r="I13" s="9">
        <v>233000</v>
      </c>
      <c r="J13" s="9">
        <v>179336.3</v>
      </c>
      <c r="K13" s="10">
        <v>0.76968369098712441</v>
      </c>
      <c r="L13" s="11">
        <v>77186.5</v>
      </c>
      <c r="M13" s="12">
        <v>102149.79999999999</v>
      </c>
    </row>
    <row r="14" spans="1:13" x14ac:dyDescent="0.2">
      <c r="A14" s="7" t="s">
        <v>357</v>
      </c>
      <c r="B14" s="7" t="s">
        <v>358</v>
      </c>
      <c r="C14" s="7" t="s">
        <v>363</v>
      </c>
      <c r="D14" s="8">
        <v>5213</v>
      </c>
      <c r="E14" s="7" t="s">
        <v>77</v>
      </c>
      <c r="F14" s="7" t="s">
        <v>41</v>
      </c>
      <c r="G14" s="7" t="s">
        <v>42</v>
      </c>
      <c r="H14" s="9">
        <v>49065000</v>
      </c>
      <c r="I14" s="9">
        <v>49065000</v>
      </c>
      <c r="J14" s="9">
        <v>49065000</v>
      </c>
      <c r="K14" s="10">
        <v>1</v>
      </c>
      <c r="L14" s="11">
        <v>46500000</v>
      </c>
      <c r="M14" s="12">
        <v>2565000</v>
      </c>
    </row>
    <row r="15" spans="1:13" x14ac:dyDescent="0.2">
      <c r="A15" s="7" t="s">
        <v>357</v>
      </c>
      <c r="B15" s="7" t="s">
        <v>358</v>
      </c>
      <c r="C15" s="7" t="s">
        <v>363</v>
      </c>
      <c r="D15" s="8">
        <v>5213</v>
      </c>
      <c r="E15" s="7" t="s">
        <v>77</v>
      </c>
      <c r="F15" s="7" t="s">
        <v>147</v>
      </c>
      <c r="G15" s="7" t="s">
        <v>148</v>
      </c>
      <c r="H15" s="9">
        <v>50000000</v>
      </c>
      <c r="I15" s="9">
        <v>43700000</v>
      </c>
      <c r="J15" s="9">
        <v>43700000</v>
      </c>
      <c r="K15" s="10">
        <v>1</v>
      </c>
      <c r="L15" s="11">
        <v>50000000</v>
      </c>
      <c r="M15" s="12">
        <v>-6300000</v>
      </c>
    </row>
    <row r="16" spans="1:13" x14ac:dyDescent="0.2">
      <c r="A16" s="7" t="s">
        <v>357</v>
      </c>
      <c r="B16" s="7" t="s">
        <v>358</v>
      </c>
      <c r="C16" s="7" t="s">
        <v>363</v>
      </c>
      <c r="D16" s="8">
        <v>5229</v>
      </c>
      <c r="E16" s="7" t="s">
        <v>91</v>
      </c>
      <c r="F16" s="7" t="s">
        <v>81</v>
      </c>
      <c r="G16" s="7" t="s">
        <v>82</v>
      </c>
      <c r="H16" s="9">
        <v>2000000</v>
      </c>
      <c r="I16" s="9">
        <v>2000000</v>
      </c>
      <c r="J16" s="9"/>
      <c r="K16" s="10">
        <v>0</v>
      </c>
      <c r="L16" s="11">
        <v>100000</v>
      </c>
      <c r="M16" s="12">
        <v>-100000</v>
      </c>
    </row>
    <row r="17" spans="1:13" x14ac:dyDescent="0.2">
      <c r="A17" s="7" t="s">
        <v>357</v>
      </c>
      <c r="B17" s="7" t="s">
        <v>358</v>
      </c>
      <c r="C17" s="7" t="s">
        <v>363</v>
      </c>
      <c r="D17" s="8">
        <v>5499</v>
      </c>
      <c r="E17" s="7" t="s">
        <v>105</v>
      </c>
      <c r="F17" s="7" t="s">
        <v>41</v>
      </c>
      <c r="G17" s="7" t="s">
        <v>42</v>
      </c>
      <c r="H17" s="9">
        <v>6093000</v>
      </c>
      <c r="I17" s="9">
        <v>6093000</v>
      </c>
      <c r="J17" s="9">
        <v>5340140</v>
      </c>
      <c r="K17" s="10">
        <v>0.8764385360249467</v>
      </c>
      <c r="L17" s="11"/>
      <c r="M17" s="12">
        <v>5340140</v>
      </c>
    </row>
    <row r="18" spans="1:13" s="78" customFormat="1" x14ac:dyDescent="0.2">
      <c r="A18" s="42"/>
      <c r="B18" s="42"/>
      <c r="C18" s="42"/>
      <c r="D18" s="42"/>
      <c r="E18" s="79" t="s">
        <v>359</v>
      </c>
      <c r="F18" s="42"/>
      <c r="G18" s="42"/>
      <c r="H18" s="43">
        <f>SUM(H13:H17)</f>
        <v>107391000</v>
      </c>
      <c r="I18" s="43">
        <f t="shared" ref="I18:M18" si="1">SUM(I13:I17)</f>
        <v>101091000</v>
      </c>
      <c r="J18" s="43">
        <f t="shared" si="1"/>
        <v>98284476.299999997</v>
      </c>
      <c r="K18" s="57">
        <f>J18/I18</f>
        <v>0.97223765023592601</v>
      </c>
      <c r="L18" s="43">
        <f t="shared" si="1"/>
        <v>96677186.5</v>
      </c>
      <c r="M18" s="43">
        <f t="shared" si="1"/>
        <v>1607289.7999999998</v>
      </c>
    </row>
  </sheetData>
  <mergeCells count="2">
    <mergeCell ref="A4:M4"/>
    <mergeCell ref="A12:M1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topLeftCell="A73" workbookViewId="0"/>
  </sheetViews>
  <sheetFormatPr defaultRowHeight="12.75" x14ac:dyDescent="0.2"/>
  <cols>
    <col min="1" max="1" width="5.5" bestFit="1" customWidth="1"/>
    <col min="2" max="2" width="33.33203125" bestFit="1" customWidth="1"/>
    <col min="3" max="3" width="6.83203125" bestFit="1" customWidth="1"/>
    <col min="4" max="4" width="5.83203125" bestFit="1" customWidth="1"/>
    <col min="5" max="5" width="61.6640625" bestFit="1" customWidth="1"/>
    <col min="6" max="6" width="5.1640625" bestFit="1" customWidth="1"/>
    <col min="7" max="7" width="62.6640625" bestFit="1" customWidth="1"/>
    <col min="8" max="10" width="14.6640625" bestFit="1" customWidth="1"/>
    <col min="11" max="11" width="9.33203125" bestFit="1" customWidth="1"/>
    <col min="12" max="13" width="14.6640625" bestFit="1" customWidth="1"/>
  </cols>
  <sheetData>
    <row r="1" spans="1:13" ht="15.75" x14ac:dyDescent="0.25">
      <c r="A1" s="81" t="s">
        <v>376</v>
      </c>
    </row>
    <row r="3" spans="1:13" ht="38.25" x14ac:dyDescent="0.2">
      <c r="A3" s="31" t="s">
        <v>0</v>
      </c>
      <c r="B3" s="31" t="s">
        <v>1</v>
      </c>
      <c r="C3" s="31" t="s">
        <v>364</v>
      </c>
      <c r="D3" s="31" t="s">
        <v>2</v>
      </c>
      <c r="E3" s="31" t="s">
        <v>3</v>
      </c>
      <c r="F3" s="31" t="s">
        <v>4</v>
      </c>
      <c r="G3" s="31" t="s">
        <v>5</v>
      </c>
      <c r="H3" s="32" t="s">
        <v>6</v>
      </c>
      <c r="I3" s="32" t="s">
        <v>7</v>
      </c>
      <c r="J3" s="32" t="s">
        <v>8</v>
      </c>
      <c r="K3" s="33" t="s">
        <v>365</v>
      </c>
      <c r="L3" s="32" t="s">
        <v>9</v>
      </c>
      <c r="M3" s="34" t="s">
        <v>366</v>
      </c>
    </row>
    <row r="4" spans="1:13" x14ac:dyDescent="0.2">
      <c r="A4" s="35" t="s">
        <v>368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</row>
    <row r="5" spans="1:13" x14ac:dyDescent="0.2">
      <c r="A5" s="7" t="s">
        <v>122</v>
      </c>
      <c r="B5" s="7" t="s">
        <v>123</v>
      </c>
      <c r="C5" s="7" t="s">
        <v>362</v>
      </c>
      <c r="D5" s="8">
        <v>1333</v>
      </c>
      <c r="E5" s="7" t="s">
        <v>124</v>
      </c>
      <c r="F5" s="7"/>
      <c r="G5" s="7"/>
      <c r="H5" s="9">
        <v>600000</v>
      </c>
      <c r="I5" s="9">
        <v>0</v>
      </c>
      <c r="J5" s="9"/>
      <c r="K5" s="10" t="s">
        <v>367</v>
      </c>
      <c r="L5" s="11">
        <v>362283.5</v>
      </c>
      <c r="M5" s="12">
        <v>-362283.5</v>
      </c>
    </row>
    <row r="6" spans="1:13" x14ac:dyDescent="0.2">
      <c r="A6" s="7" t="s">
        <v>122</v>
      </c>
      <c r="B6" s="7" t="s">
        <v>123</v>
      </c>
      <c r="C6" s="7" t="s">
        <v>362</v>
      </c>
      <c r="D6" s="8">
        <v>1361</v>
      </c>
      <c r="E6" s="7" t="s">
        <v>27</v>
      </c>
      <c r="F6" s="7"/>
      <c r="G6" s="7"/>
      <c r="H6" s="9"/>
      <c r="I6" s="9"/>
      <c r="J6" s="9">
        <v>5370</v>
      </c>
      <c r="K6" s="10" t="s">
        <v>367</v>
      </c>
      <c r="L6" s="11"/>
      <c r="M6" s="12">
        <v>5370</v>
      </c>
    </row>
    <row r="7" spans="1:13" x14ac:dyDescent="0.2">
      <c r="A7" s="7" t="s">
        <v>122</v>
      </c>
      <c r="B7" s="7" t="s">
        <v>123</v>
      </c>
      <c r="C7" s="7" t="s">
        <v>362</v>
      </c>
      <c r="D7" s="8">
        <v>2111</v>
      </c>
      <c r="E7" s="7" t="s">
        <v>29</v>
      </c>
      <c r="F7" s="7" t="s">
        <v>125</v>
      </c>
      <c r="G7" s="7" t="s">
        <v>126</v>
      </c>
      <c r="H7" s="9">
        <v>130000</v>
      </c>
      <c r="I7" s="9">
        <v>130000</v>
      </c>
      <c r="J7" s="9">
        <v>122815</v>
      </c>
      <c r="K7" s="10">
        <v>0.94473076923076926</v>
      </c>
      <c r="L7" s="11">
        <v>135091.66</v>
      </c>
      <c r="M7" s="12">
        <v>-12276.660000000003</v>
      </c>
    </row>
    <row r="8" spans="1:13" x14ac:dyDescent="0.2">
      <c r="A8" s="7" t="s">
        <v>122</v>
      </c>
      <c r="B8" s="7" t="s">
        <v>123</v>
      </c>
      <c r="C8" s="7" t="s">
        <v>362</v>
      </c>
      <c r="D8" s="8">
        <v>2111</v>
      </c>
      <c r="E8" s="7" t="s">
        <v>29</v>
      </c>
      <c r="F8" s="7" t="s">
        <v>127</v>
      </c>
      <c r="G8" s="7" t="s">
        <v>128</v>
      </c>
      <c r="H8" s="9">
        <v>5400000</v>
      </c>
      <c r="I8" s="9">
        <v>5400000</v>
      </c>
      <c r="J8" s="9">
        <v>5983739</v>
      </c>
      <c r="K8" s="10">
        <v>1.1080998148148149</v>
      </c>
      <c r="L8" s="11">
        <v>5677290.5</v>
      </c>
      <c r="M8" s="12">
        <v>306448.5</v>
      </c>
    </row>
    <row r="9" spans="1:13" x14ac:dyDescent="0.2">
      <c r="A9" s="7" t="s">
        <v>122</v>
      </c>
      <c r="B9" s="7" t="s">
        <v>123</v>
      </c>
      <c r="C9" s="7" t="s">
        <v>362</v>
      </c>
      <c r="D9" s="8">
        <v>2111</v>
      </c>
      <c r="E9" s="7" t="s">
        <v>29</v>
      </c>
      <c r="F9" s="7" t="s">
        <v>129</v>
      </c>
      <c r="G9" s="7" t="s">
        <v>130</v>
      </c>
      <c r="H9" s="9">
        <v>4751000</v>
      </c>
      <c r="I9" s="9">
        <v>4751000</v>
      </c>
      <c r="J9" s="9">
        <v>4185071.84</v>
      </c>
      <c r="K9" s="10">
        <v>0.88088230688276148</v>
      </c>
      <c r="L9" s="11">
        <v>4211158.08</v>
      </c>
      <c r="M9" s="12">
        <v>-26086.240000000224</v>
      </c>
    </row>
    <row r="10" spans="1:13" x14ac:dyDescent="0.2">
      <c r="A10" s="7" t="s">
        <v>122</v>
      </c>
      <c r="B10" s="7" t="s">
        <v>123</v>
      </c>
      <c r="C10" s="7" t="s">
        <v>362</v>
      </c>
      <c r="D10" s="8">
        <v>2111</v>
      </c>
      <c r="E10" s="7" t="s">
        <v>29</v>
      </c>
      <c r="F10" s="7" t="s">
        <v>131</v>
      </c>
      <c r="G10" s="7" t="s">
        <v>132</v>
      </c>
      <c r="H10" s="9"/>
      <c r="I10" s="9"/>
      <c r="J10" s="9">
        <v>207091</v>
      </c>
      <c r="K10" s="10" t="s">
        <v>367</v>
      </c>
      <c r="L10" s="11"/>
      <c r="M10" s="12">
        <v>207091</v>
      </c>
    </row>
    <row r="11" spans="1:13" x14ac:dyDescent="0.2">
      <c r="A11" s="7" t="s">
        <v>122</v>
      </c>
      <c r="B11" s="7" t="s">
        <v>123</v>
      </c>
      <c r="C11" s="7" t="s">
        <v>362</v>
      </c>
      <c r="D11" s="8">
        <v>2111</v>
      </c>
      <c r="E11" s="7" t="s">
        <v>29</v>
      </c>
      <c r="F11" s="7" t="s">
        <v>133</v>
      </c>
      <c r="G11" s="7" t="s">
        <v>134</v>
      </c>
      <c r="H11" s="9">
        <v>3621000</v>
      </c>
      <c r="I11" s="9">
        <v>51000</v>
      </c>
      <c r="J11" s="9">
        <v>51000</v>
      </c>
      <c r="K11" s="10">
        <v>1</v>
      </c>
      <c r="L11" s="11">
        <v>3382766.5</v>
      </c>
      <c r="M11" s="12">
        <v>-3331766.5</v>
      </c>
    </row>
    <row r="12" spans="1:13" x14ac:dyDescent="0.2">
      <c r="A12" s="7" t="s">
        <v>122</v>
      </c>
      <c r="B12" s="7" t="s">
        <v>123</v>
      </c>
      <c r="C12" s="7" t="s">
        <v>362</v>
      </c>
      <c r="D12" s="8">
        <v>2111</v>
      </c>
      <c r="E12" s="7" t="s">
        <v>29</v>
      </c>
      <c r="F12" s="7" t="s">
        <v>135</v>
      </c>
      <c r="G12" s="7" t="s">
        <v>136</v>
      </c>
      <c r="H12" s="9"/>
      <c r="I12" s="9"/>
      <c r="J12" s="9"/>
      <c r="K12" s="10" t="s">
        <v>367</v>
      </c>
      <c r="L12" s="11">
        <v>1877</v>
      </c>
      <c r="M12" s="12">
        <v>-1877</v>
      </c>
    </row>
    <row r="13" spans="1:13" x14ac:dyDescent="0.2">
      <c r="A13" s="7" t="s">
        <v>122</v>
      </c>
      <c r="B13" s="7" t="s">
        <v>123</v>
      </c>
      <c r="C13" s="7" t="s">
        <v>362</v>
      </c>
      <c r="D13" s="8">
        <v>2131</v>
      </c>
      <c r="E13" s="7" t="s">
        <v>137</v>
      </c>
      <c r="F13" s="7" t="s">
        <v>138</v>
      </c>
      <c r="G13" s="7" t="s">
        <v>139</v>
      </c>
      <c r="H13" s="9">
        <v>320000</v>
      </c>
      <c r="I13" s="9">
        <v>320000</v>
      </c>
      <c r="J13" s="9">
        <v>326964</v>
      </c>
      <c r="K13" s="10">
        <v>1.0217624999999999</v>
      </c>
      <c r="L13" s="11">
        <v>328728</v>
      </c>
      <c r="M13" s="12">
        <v>-1764</v>
      </c>
    </row>
    <row r="14" spans="1:13" x14ac:dyDescent="0.2">
      <c r="A14" s="7" t="s">
        <v>122</v>
      </c>
      <c r="B14" s="7" t="s">
        <v>123</v>
      </c>
      <c r="C14" s="7" t="s">
        <v>362</v>
      </c>
      <c r="D14" s="8">
        <v>2131</v>
      </c>
      <c r="E14" s="7" t="s">
        <v>137</v>
      </c>
      <c r="F14" s="7" t="s">
        <v>39</v>
      </c>
      <c r="G14" s="7" t="s">
        <v>53</v>
      </c>
      <c r="H14" s="9">
        <v>3800000</v>
      </c>
      <c r="I14" s="9">
        <v>3800000</v>
      </c>
      <c r="J14" s="9">
        <v>3804934.96</v>
      </c>
      <c r="K14" s="10">
        <v>1.0012986736842104</v>
      </c>
      <c r="L14" s="11">
        <v>4419095.1500000004</v>
      </c>
      <c r="M14" s="12">
        <v>-614160.19000000041</v>
      </c>
    </row>
    <row r="15" spans="1:13" x14ac:dyDescent="0.2">
      <c r="A15" s="7" t="s">
        <v>122</v>
      </c>
      <c r="B15" s="7" t="s">
        <v>123</v>
      </c>
      <c r="C15" s="7" t="s">
        <v>362</v>
      </c>
      <c r="D15" s="8">
        <v>2131</v>
      </c>
      <c r="E15" s="7" t="s">
        <v>137</v>
      </c>
      <c r="F15" s="7" t="s">
        <v>125</v>
      </c>
      <c r="G15" s="7" t="s">
        <v>126</v>
      </c>
      <c r="H15" s="9">
        <v>1930000</v>
      </c>
      <c r="I15" s="9">
        <v>1930000</v>
      </c>
      <c r="J15" s="9">
        <v>1729369.75</v>
      </c>
      <c r="K15" s="10">
        <v>0.89604650259067353</v>
      </c>
      <c r="L15" s="11">
        <v>1834494.15</v>
      </c>
      <c r="M15" s="12">
        <v>-105124.39999999991</v>
      </c>
    </row>
    <row r="16" spans="1:13" x14ac:dyDescent="0.2">
      <c r="A16" s="7" t="s">
        <v>122</v>
      </c>
      <c r="B16" s="7" t="s">
        <v>123</v>
      </c>
      <c r="C16" s="7" t="s">
        <v>362</v>
      </c>
      <c r="D16" s="8">
        <v>2131</v>
      </c>
      <c r="E16" s="7" t="s">
        <v>137</v>
      </c>
      <c r="F16" s="7" t="s">
        <v>131</v>
      </c>
      <c r="G16" s="7" t="s">
        <v>132</v>
      </c>
      <c r="H16" s="9">
        <v>924000</v>
      </c>
      <c r="I16" s="9">
        <v>924000</v>
      </c>
      <c r="J16" s="9">
        <v>924349.32</v>
      </c>
      <c r="K16" s="10">
        <v>1.0003780519480518</v>
      </c>
      <c r="L16" s="11">
        <v>916810.32</v>
      </c>
      <c r="M16" s="12">
        <v>7539</v>
      </c>
    </row>
    <row r="17" spans="1:13" x14ac:dyDescent="0.2">
      <c r="A17" s="7" t="s">
        <v>122</v>
      </c>
      <c r="B17" s="7" t="s">
        <v>123</v>
      </c>
      <c r="C17" s="7" t="s">
        <v>362</v>
      </c>
      <c r="D17" s="8">
        <v>2132</v>
      </c>
      <c r="E17" s="7" t="s">
        <v>140</v>
      </c>
      <c r="F17" s="7" t="s">
        <v>127</v>
      </c>
      <c r="G17" s="7" t="s">
        <v>128</v>
      </c>
      <c r="H17" s="9">
        <v>5892000</v>
      </c>
      <c r="I17" s="9">
        <v>6142000</v>
      </c>
      <c r="J17" s="9">
        <v>6304441</v>
      </c>
      <c r="K17" s="10">
        <v>1.0264475740801042</v>
      </c>
      <c r="L17" s="11">
        <v>6106405</v>
      </c>
      <c r="M17" s="12">
        <v>198036</v>
      </c>
    </row>
    <row r="18" spans="1:13" x14ac:dyDescent="0.2">
      <c r="A18" s="7" t="s">
        <v>122</v>
      </c>
      <c r="B18" s="7" t="s">
        <v>123</v>
      </c>
      <c r="C18" s="7" t="s">
        <v>362</v>
      </c>
      <c r="D18" s="8">
        <v>2132</v>
      </c>
      <c r="E18" s="7" t="s">
        <v>140</v>
      </c>
      <c r="F18" s="7" t="s">
        <v>129</v>
      </c>
      <c r="G18" s="7" t="s">
        <v>130</v>
      </c>
      <c r="H18" s="9">
        <v>4400000</v>
      </c>
      <c r="I18" s="9">
        <v>4761000</v>
      </c>
      <c r="J18" s="9">
        <v>3925783.08</v>
      </c>
      <c r="K18" s="10">
        <v>0.8245711153119093</v>
      </c>
      <c r="L18" s="11">
        <v>4209842.58</v>
      </c>
      <c r="M18" s="12">
        <v>-284059.5</v>
      </c>
    </row>
    <row r="19" spans="1:13" x14ac:dyDescent="0.2">
      <c r="A19" s="7" t="s">
        <v>122</v>
      </c>
      <c r="B19" s="7" t="s">
        <v>123</v>
      </c>
      <c r="C19" s="7" t="s">
        <v>362</v>
      </c>
      <c r="D19" s="8">
        <v>2132</v>
      </c>
      <c r="E19" s="7" t="s">
        <v>140</v>
      </c>
      <c r="F19" s="7" t="s">
        <v>30</v>
      </c>
      <c r="G19" s="7" t="s">
        <v>31</v>
      </c>
      <c r="H19" s="9"/>
      <c r="I19" s="9"/>
      <c r="J19" s="9">
        <v>4630</v>
      </c>
      <c r="K19" s="10" t="s">
        <v>367</v>
      </c>
      <c r="L19" s="11"/>
      <c r="M19" s="12">
        <v>4630</v>
      </c>
    </row>
    <row r="20" spans="1:13" x14ac:dyDescent="0.2">
      <c r="A20" s="7" t="s">
        <v>122</v>
      </c>
      <c r="B20" s="7" t="s">
        <v>123</v>
      </c>
      <c r="C20" s="7" t="s">
        <v>362</v>
      </c>
      <c r="D20" s="8">
        <v>2133</v>
      </c>
      <c r="E20" s="7" t="s">
        <v>141</v>
      </c>
      <c r="F20" s="7" t="s">
        <v>30</v>
      </c>
      <c r="G20" s="7" t="s">
        <v>31</v>
      </c>
      <c r="H20" s="9"/>
      <c r="I20" s="9"/>
      <c r="J20" s="9">
        <v>84213</v>
      </c>
      <c r="K20" s="10" t="s">
        <v>367</v>
      </c>
      <c r="L20" s="11">
        <v>48933.2</v>
      </c>
      <c r="M20" s="12">
        <v>35279.800000000003</v>
      </c>
    </row>
    <row r="21" spans="1:13" x14ac:dyDescent="0.2">
      <c r="A21" s="7" t="s">
        <v>122</v>
      </c>
      <c r="B21" s="7" t="s">
        <v>123</v>
      </c>
      <c r="C21" s="7" t="s">
        <v>362</v>
      </c>
      <c r="D21" s="8">
        <v>2212</v>
      </c>
      <c r="E21" s="7" t="s">
        <v>40</v>
      </c>
      <c r="F21" s="7" t="s">
        <v>30</v>
      </c>
      <c r="G21" s="7" t="s">
        <v>31</v>
      </c>
      <c r="H21" s="9"/>
      <c r="I21" s="9"/>
      <c r="J21" s="9"/>
      <c r="K21" s="10" t="s">
        <v>367</v>
      </c>
      <c r="L21" s="11">
        <v>200000</v>
      </c>
      <c r="M21" s="12">
        <v>-200000</v>
      </c>
    </row>
    <row r="22" spans="1:13" x14ac:dyDescent="0.2">
      <c r="A22" s="7" t="s">
        <v>122</v>
      </c>
      <c r="B22" s="7" t="s">
        <v>123</v>
      </c>
      <c r="C22" s="7" t="s">
        <v>362</v>
      </c>
      <c r="D22" s="8">
        <v>2310</v>
      </c>
      <c r="E22" s="7" t="s">
        <v>142</v>
      </c>
      <c r="F22" s="7" t="s">
        <v>143</v>
      </c>
      <c r="G22" s="7" t="s">
        <v>144</v>
      </c>
      <c r="H22" s="9"/>
      <c r="I22" s="9"/>
      <c r="J22" s="9"/>
      <c r="K22" s="10" t="s">
        <v>367</v>
      </c>
      <c r="L22" s="11">
        <v>40418</v>
      </c>
      <c r="M22" s="12">
        <v>-40418</v>
      </c>
    </row>
    <row r="23" spans="1:13" x14ac:dyDescent="0.2">
      <c r="A23" s="7" t="s">
        <v>122</v>
      </c>
      <c r="B23" s="7" t="s">
        <v>123</v>
      </c>
      <c r="C23" s="7" t="s">
        <v>362</v>
      </c>
      <c r="D23" s="8">
        <v>2310</v>
      </c>
      <c r="E23" s="7" t="s">
        <v>142</v>
      </c>
      <c r="F23" s="7" t="s">
        <v>30</v>
      </c>
      <c r="G23" s="7" t="s">
        <v>31</v>
      </c>
      <c r="H23" s="9"/>
      <c r="I23" s="9"/>
      <c r="J23" s="9">
        <v>171</v>
      </c>
      <c r="K23" s="10" t="s">
        <v>367</v>
      </c>
      <c r="L23" s="11">
        <v>2730.2</v>
      </c>
      <c r="M23" s="12">
        <v>-2559.1999999999998</v>
      </c>
    </row>
    <row r="24" spans="1:13" x14ac:dyDescent="0.2">
      <c r="A24" s="7" t="s">
        <v>122</v>
      </c>
      <c r="B24" s="7" t="s">
        <v>123</v>
      </c>
      <c r="C24" s="7" t="s">
        <v>362</v>
      </c>
      <c r="D24" s="8">
        <v>2322</v>
      </c>
      <c r="E24" s="7" t="s">
        <v>146</v>
      </c>
      <c r="F24" s="7" t="s">
        <v>129</v>
      </c>
      <c r="G24" s="7" t="s">
        <v>130</v>
      </c>
      <c r="H24" s="9"/>
      <c r="I24" s="9"/>
      <c r="J24" s="9">
        <v>125832</v>
      </c>
      <c r="K24" s="10" t="s">
        <v>367</v>
      </c>
      <c r="L24" s="11">
        <v>116397</v>
      </c>
      <c r="M24" s="12">
        <v>9435</v>
      </c>
    </row>
    <row r="25" spans="1:13" x14ac:dyDescent="0.2">
      <c r="A25" s="7" t="s">
        <v>122</v>
      </c>
      <c r="B25" s="7" t="s">
        <v>123</v>
      </c>
      <c r="C25" s="7" t="s">
        <v>362</v>
      </c>
      <c r="D25" s="8">
        <v>2322</v>
      </c>
      <c r="E25" s="7" t="s">
        <v>146</v>
      </c>
      <c r="F25" s="7" t="s">
        <v>30</v>
      </c>
      <c r="G25" s="7" t="s">
        <v>31</v>
      </c>
      <c r="H25" s="9">
        <v>0</v>
      </c>
      <c r="I25" s="9">
        <v>139000</v>
      </c>
      <c r="J25" s="9">
        <v>242224</v>
      </c>
      <c r="K25" s="10">
        <v>1.7426187050359712</v>
      </c>
      <c r="L25" s="11">
        <v>271990</v>
      </c>
      <c r="M25" s="12">
        <v>-29766</v>
      </c>
    </row>
    <row r="26" spans="1:13" x14ac:dyDescent="0.2">
      <c r="A26" s="7" t="s">
        <v>122</v>
      </c>
      <c r="B26" s="7" t="s">
        <v>123</v>
      </c>
      <c r="C26" s="7" t="s">
        <v>362</v>
      </c>
      <c r="D26" s="8">
        <v>2324</v>
      </c>
      <c r="E26" s="7" t="s">
        <v>48</v>
      </c>
      <c r="F26" s="7" t="s">
        <v>147</v>
      </c>
      <c r="G26" s="7" t="s">
        <v>148</v>
      </c>
      <c r="H26" s="9"/>
      <c r="I26" s="9"/>
      <c r="J26" s="9">
        <v>27269.06</v>
      </c>
      <c r="K26" s="10" t="s">
        <v>367</v>
      </c>
      <c r="L26" s="11"/>
      <c r="M26" s="12">
        <v>27269.06</v>
      </c>
    </row>
    <row r="27" spans="1:13" x14ac:dyDescent="0.2">
      <c r="A27" s="7" t="s">
        <v>122</v>
      </c>
      <c r="B27" s="7" t="s">
        <v>123</v>
      </c>
      <c r="C27" s="7" t="s">
        <v>362</v>
      </c>
      <c r="D27" s="8">
        <v>2324</v>
      </c>
      <c r="E27" s="7" t="s">
        <v>48</v>
      </c>
      <c r="F27" s="7" t="s">
        <v>127</v>
      </c>
      <c r="G27" s="7" t="s">
        <v>128</v>
      </c>
      <c r="H27" s="9"/>
      <c r="I27" s="9"/>
      <c r="J27" s="9">
        <v>-1590058</v>
      </c>
      <c r="K27" s="10" t="s">
        <v>367</v>
      </c>
      <c r="L27" s="11">
        <v>-1069233</v>
      </c>
      <c r="M27" s="12">
        <v>-520825</v>
      </c>
    </row>
    <row r="28" spans="1:13" x14ac:dyDescent="0.2">
      <c r="A28" s="7" t="s">
        <v>122</v>
      </c>
      <c r="B28" s="7" t="s">
        <v>123</v>
      </c>
      <c r="C28" s="7" t="s">
        <v>362</v>
      </c>
      <c r="D28" s="8">
        <v>2324</v>
      </c>
      <c r="E28" s="7" t="s">
        <v>48</v>
      </c>
      <c r="F28" s="7" t="s">
        <v>129</v>
      </c>
      <c r="G28" s="7" t="s">
        <v>130</v>
      </c>
      <c r="H28" s="9"/>
      <c r="I28" s="9"/>
      <c r="J28" s="9">
        <v>620821.54</v>
      </c>
      <c r="K28" s="10" t="s">
        <v>367</v>
      </c>
      <c r="L28" s="11">
        <v>339081.41</v>
      </c>
      <c r="M28" s="12">
        <v>281740.13000000006</v>
      </c>
    </row>
    <row r="29" spans="1:13" x14ac:dyDescent="0.2">
      <c r="A29" s="7" t="s">
        <v>122</v>
      </c>
      <c r="B29" s="7" t="s">
        <v>123</v>
      </c>
      <c r="C29" s="7" t="s">
        <v>362</v>
      </c>
      <c r="D29" s="8">
        <v>2324</v>
      </c>
      <c r="E29" s="7" t="s">
        <v>48</v>
      </c>
      <c r="F29" s="7" t="s">
        <v>131</v>
      </c>
      <c r="G29" s="7" t="s">
        <v>132</v>
      </c>
      <c r="H29" s="9"/>
      <c r="I29" s="9"/>
      <c r="J29" s="9">
        <v>38092</v>
      </c>
      <c r="K29" s="10" t="s">
        <v>367</v>
      </c>
      <c r="L29" s="11">
        <v>8470</v>
      </c>
      <c r="M29" s="12">
        <v>29622</v>
      </c>
    </row>
    <row r="30" spans="1:13" x14ac:dyDescent="0.2">
      <c r="A30" s="7" t="s">
        <v>122</v>
      </c>
      <c r="B30" s="7" t="s">
        <v>123</v>
      </c>
      <c r="C30" s="7" t="s">
        <v>362</v>
      </c>
      <c r="D30" s="8">
        <v>2324</v>
      </c>
      <c r="E30" s="7" t="s">
        <v>48</v>
      </c>
      <c r="F30" s="7" t="s">
        <v>30</v>
      </c>
      <c r="G30" s="7" t="s">
        <v>31</v>
      </c>
      <c r="H30" s="9"/>
      <c r="I30" s="9"/>
      <c r="J30" s="9">
        <v>349720</v>
      </c>
      <c r="K30" s="10" t="s">
        <v>367</v>
      </c>
      <c r="L30" s="11">
        <v>621058.01</v>
      </c>
      <c r="M30" s="12">
        <v>-271338.01</v>
      </c>
    </row>
    <row r="31" spans="1:13" x14ac:dyDescent="0.2">
      <c r="A31" s="7" t="s">
        <v>122</v>
      </c>
      <c r="B31" s="7" t="s">
        <v>123</v>
      </c>
      <c r="C31" s="7" t="s">
        <v>362</v>
      </c>
      <c r="D31" s="8">
        <v>2324</v>
      </c>
      <c r="E31" s="7" t="s">
        <v>48</v>
      </c>
      <c r="F31" s="7" t="s">
        <v>49</v>
      </c>
      <c r="G31" s="7" t="s">
        <v>50</v>
      </c>
      <c r="H31" s="9"/>
      <c r="I31" s="9"/>
      <c r="J31" s="9">
        <v>1250</v>
      </c>
      <c r="K31" s="10" t="s">
        <v>367</v>
      </c>
      <c r="L31" s="11"/>
      <c r="M31" s="12">
        <v>1250</v>
      </c>
    </row>
    <row r="32" spans="1:13" x14ac:dyDescent="0.2">
      <c r="A32" s="7" t="s">
        <v>122</v>
      </c>
      <c r="B32" s="7" t="s">
        <v>123</v>
      </c>
      <c r="C32" s="7" t="s">
        <v>362</v>
      </c>
      <c r="D32" s="8">
        <v>2329</v>
      </c>
      <c r="E32" s="7" t="s">
        <v>52</v>
      </c>
      <c r="F32" s="7" t="s">
        <v>30</v>
      </c>
      <c r="G32" s="7" t="s">
        <v>31</v>
      </c>
      <c r="H32" s="9"/>
      <c r="I32" s="9"/>
      <c r="J32" s="9">
        <v>577</v>
      </c>
      <c r="K32" s="10" t="s">
        <v>367</v>
      </c>
      <c r="L32" s="11"/>
      <c r="M32" s="12">
        <v>577</v>
      </c>
    </row>
    <row r="33" spans="1:13" x14ac:dyDescent="0.2">
      <c r="A33" s="7" t="s">
        <v>122</v>
      </c>
      <c r="B33" s="7" t="s">
        <v>123</v>
      </c>
      <c r="C33" s="7" t="s">
        <v>362</v>
      </c>
      <c r="D33" s="8">
        <v>2343</v>
      </c>
      <c r="E33" s="7" t="s">
        <v>149</v>
      </c>
      <c r="F33" s="7" t="s">
        <v>150</v>
      </c>
      <c r="G33" s="7" t="s">
        <v>151</v>
      </c>
      <c r="H33" s="9">
        <v>136000</v>
      </c>
      <c r="I33" s="9">
        <v>136000</v>
      </c>
      <c r="J33" s="9">
        <v>274836.45</v>
      </c>
      <c r="K33" s="10">
        <v>2.02085625</v>
      </c>
      <c r="L33" s="11">
        <v>190283.4</v>
      </c>
      <c r="M33" s="12">
        <v>84553.050000000017</v>
      </c>
    </row>
    <row r="34" spans="1:13" x14ac:dyDescent="0.2">
      <c r="A34" s="7" t="s">
        <v>122</v>
      </c>
      <c r="B34" s="7" t="s">
        <v>123</v>
      </c>
      <c r="C34" s="7" t="s">
        <v>362</v>
      </c>
      <c r="D34" s="8">
        <v>3111</v>
      </c>
      <c r="E34" s="7" t="s">
        <v>153</v>
      </c>
      <c r="F34" s="7" t="s">
        <v>131</v>
      </c>
      <c r="G34" s="7" t="s">
        <v>132</v>
      </c>
      <c r="H34" s="9">
        <v>6000000</v>
      </c>
      <c r="I34" s="9">
        <v>6000000</v>
      </c>
      <c r="J34" s="9">
        <v>5724132</v>
      </c>
      <c r="K34" s="10">
        <v>0.95402200000000004</v>
      </c>
      <c r="L34" s="11">
        <v>10706934</v>
      </c>
      <c r="M34" s="12">
        <v>-4982802</v>
      </c>
    </row>
    <row r="35" spans="1:13" x14ac:dyDescent="0.2">
      <c r="A35" s="7" t="s">
        <v>122</v>
      </c>
      <c r="B35" s="7" t="s">
        <v>123</v>
      </c>
      <c r="C35" s="7" t="s">
        <v>362</v>
      </c>
      <c r="D35" s="8">
        <v>3112</v>
      </c>
      <c r="E35" s="7" t="s">
        <v>154</v>
      </c>
      <c r="F35" s="7" t="s">
        <v>127</v>
      </c>
      <c r="G35" s="7" t="s">
        <v>128</v>
      </c>
      <c r="H35" s="9">
        <v>0</v>
      </c>
      <c r="I35" s="9">
        <v>19500000</v>
      </c>
      <c r="J35" s="9">
        <v>19573798.300000001</v>
      </c>
      <c r="K35" s="10">
        <v>1.0037845282051283</v>
      </c>
      <c r="L35" s="11">
        <v>72120.75</v>
      </c>
      <c r="M35" s="12">
        <v>19501677.550000001</v>
      </c>
    </row>
    <row r="36" spans="1:13" x14ac:dyDescent="0.2">
      <c r="A36" s="7" t="s">
        <v>122</v>
      </c>
      <c r="B36" s="7" t="s">
        <v>123</v>
      </c>
      <c r="C36" s="7" t="s">
        <v>362</v>
      </c>
      <c r="D36" s="8">
        <v>3112</v>
      </c>
      <c r="E36" s="7" t="s">
        <v>154</v>
      </c>
      <c r="F36" s="7" t="s">
        <v>131</v>
      </c>
      <c r="G36" s="7" t="s">
        <v>132</v>
      </c>
      <c r="H36" s="9">
        <v>0</v>
      </c>
      <c r="I36" s="9">
        <v>1276000</v>
      </c>
      <c r="J36" s="9">
        <v>1275730</v>
      </c>
      <c r="K36" s="10">
        <v>0.99978840125391855</v>
      </c>
      <c r="L36" s="11"/>
      <c r="M36" s="12">
        <v>1275730</v>
      </c>
    </row>
    <row r="37" spans="1:13" x14ac:dyDescent="0.2">
      <c r="A37" s="7" t="s">
        <v>122</v>
      </c>
      <c r="B37" s="7" t="s">
        <v>123</v>
      </c>
      <c r="C37" s="7" t="s">
        <v>362</v>
      </c>
      <c r="D37" s="8">
        <v>3113</v>
      </c>
      <c r="E37" s="7" t="s">
        <v>156</v>
      </c>
      <c r="F37" s="7" t="s">
        <v>30</v>
      </c>
      <c r="G37" s="7" t="s">
        <v>31</v>
      </c>
      <c r="H37" s="9"/>
      <c r="I37" s="9"/>
      <c r="J37" s="9">
        <v>10000</v>
      </c>
      <c r="K37" s="10" t="s">
        <v>367</v>
      </c>
      <c r="L37" s="11"/>
      <c r="M37" s="12">
        <v>10000</v>
      </c>
    </row>
    <row r="38" spans="1:13" x14ac:dyDescent="0.2">
      <c r="A38" s="7" t="s">
        <v>122</v>
      </c>
      <c r="B38" s="7" t="s">
        <v>123</v>
      </c>
      <c r="C38" s="7" t="s">
        <v>362</v>
      </c>
      <c r="D38" s="8">
        <v>4116</v>
      </c>
      <c r="E38" s="7" t="s">
        <v>157</v>
      </c>
      <c r="F38" s="7"/>
      <c r="G38" s="7"/>
      <c r="H38" s="9">
        <v>0</v>
      </c>
      <c r="I38" s="9">
        <v>659000</v>
      </c>
      <c r="J38" s="9">
        <v>659000</v>
      </c>
      <c r="K38" s="10">
        <v>1</v>
      </c>
      <c r="L38" s="11"/>
      <c r="M38" s="12">
        <v>659000</v>
      </c>
    </row>
    <row r="39" spans="1:13" x14ac:dyDescent="0.2">
      <c r="A39" s="13"/>
      <c r="B39" s="13"/>
      <c r="C39" s="13"/>
      <c r="D39" s="14"/>
      <c r="E39" s="15" t="s">
        <v>368</v>
      </c>
      <c r="F39" s="13"/>
      <c r="G39" s="13"/>
      <c r="H39" s="16">
        <f>SUM(H5:H38)</f>
        <v>37904000</v>
      </c>
      <c r="I39" s="16">
        <f t="shared" ref="I39:M39" si="0">SUM(I5:I38)</f>
        <v>55919000</v>
      </c>
      <c r="J39" s="16">
        <f t="shared" si="0"/>
        <v>54993167.299999997</v>
      </c>
      <c r="K39" s="16">
        <f>J39/I39</f>
        <v>0.98344332516675903</v>
      </c>
      <c r="L39" s="16">
        <f t="shared" si="0"/>
        <v>43135025.409999996</v>
      </c>
      <c r="M39" s="16">
        <f t="shared" si="0"/>
        <v>11858141.889999999</v>
      </c>
    </row>
    <row r="40" spans="1:13" x14ac:dyDescent="0.2">
      <c r="A40" s="38" t="s">
        <v>359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40"/>
    </row>
    <row r="41" spans="1:13" x14ac:dyDescent="0.2">
      <c r="A41" s="7" t="s">
        <v>122</v>
      </c>
      <c r="B41" s="7" t="s">
        <v>123</v>
      </c>
      <c r="C41" s="7" t="s">
        <v>363</v>
      </c>
      <c r="D41" s="8">
        <v>5137</v>
      </c>
      <c r="E41" s="7" t="s">
        <v>158</v>
      </c>
      <c r="F41" s="7" t="s">
        <v>159</v>
      </c>
      <c r="G41" s="7" t="s">
        <v>160</v>
      </c>
      <c r="H41" s="9">
        <v>750000</v>
      </c>
      <c r="I41" s="9">
        <v>0</v>
      </c>
      <c r="J41" s="9"/>
      <c r="K41" s="10" t="s">
        <v>367</v>
      </c>
      <c r="L41" s="11">
        <v>743182</v>
      </c>
      <c r="M41" s="12">
        <v>-743182</v>
      </c>
    </row>
    <row r="42" spans="1:13" x14ac:dyDescent="0.2">
      <c r="A42" s="7" t="s">
        <v>122</v>
      </c>
      <c r="B42" s="7" t="s">
        <v>123</v>
      </c>
      <c r="C42" s="7" t="s">
        <v>363</v>
      </c>
      <c r="D42" s="8">
        <v>5137</v>
      </c>
      <c r="E42" s="7" t="s">
        <v>158</v>
      </c>
      <c r="F42" s="7" t="s">
        <v>30</v>
      </c>
      <c r="G42" s="7" t="s">
        <v>31</v>
      </c>
      <c r="H42" s="9">
        <v>300000</v>
      </c>
      <c r="I42" s="9">
        <v>2799500</v>
      </c>
      <c r="J42" s="9">
        <v>2674841.4700000002</v>
      </c>
      <c r="K42" s="10">
        <v>0.95547114484729423</v>
      </c>
      <c r="L42" s="11">
        <v>97610.9</v>
      </c>
      <c r="M42" s="12">
        <v>2577230.5700000003</v>
      </c>
    </row>
    <row r="43" spans="1:13" x14ac:dyDescent="0.2">
      <c r="A43" s="7" t="s">
        <v>122</v>
      </c>
      <c r="B43" s="7" t="s">
        <v>123</v>
      </c>
      <c r="C43" s="7" t="s">
        <v>363</v>
      </c>
      <c r="D43" s="8">
        <v>5139</v>
      </c>
      <c r="E43" s="7" t="s">
        <v>161</v>
      </c>
      <c r="F43" s="7" t="s">
        <v>129</v>
      </c>
      <c r="G43" s="7" t="s">
        <v>130</v>
      </c>
      <c r="H43" s="9">
        <v>400000</v>
      </c>
      <c r="I43" s="9">
        <v>940000</v>
      </c>
      <c r="J43" s="9">
        <v>773014.4</v>
      </c>
      <c r="K43" s="10">
        <v>0.82235574468085104</v>
      </c>
      <c r="L43" s="11">
        <v>304114</v>
      </c>
      <c r="M43" s="12">
        <v>468900.4</v>
      </c>
    </row>
    <row r="44" spans="1:13" x14ac:dyDescent="0.2">
      <c r="A44" s="7" t="s">
        <v>122</v>
      </c>
      <c r="B44" s="7" t="s">
        <v>123</v>
      </c>
      <c r="C44" s="7" t="s">
        <v>363</v>
      </c>
      <c r="D44" s="8">
        <v>5139</v>
      </c>
      <c r="E44" s="7" t="s">
        <v>161</v>
      </c>
      <c r="F44" s="7" t="s">
        <v>131</v>
      </c>
      <c r="G44" s="7" t="s">
        <v>132</v>
      </c>
      <c r="H44" s="9">
        <v>0</v>
      </c>
      <c r="I44" s="9">
        <v>700000</v>
      </c>
      <c r="J44" s="9">
        <v>328345.8</v>
      </c>
      <c r="K44" s="10">
        <v>0.46906542857142858</v>
      </c>
      <c r="L44" s="11"/>
      <c r="M44" s="12">
        <v>328345.8</v>
      </c>
    </row>
    <row r="45" spans="1:13" x14ac:dyDescent="0.2">
      <c r="A45" s="7" t="s">
        <v>122</v>
      </c>
      <c r="B45" s="7" t="s">
        <v>123</v>
      </c>
      <c r="C45" s="7" t="s">
        <v>363</v>
      </c>
      <c r="D45" s="8">
        <v>5139</v>
      </c>
      <c r="E45" s="7" t="s">
        <v>161</v>
      </c>
      <c r="F45" s="7" t="s">
        <v>162</v>
      </c>
      <c r="G45" s="7" t="s">
        <v>163</v>
      </c>
      <c r="H45" s="9">
        <v>360000</v>
      </c>
      <c r="I45" s="9">
        <v>0</v>
      </c>
      <c r="J45" s="9"/>
      <c r="K45" s="10" t="s">
        <v>367</v>
      </c>
      <c r="L45" s="11">
        <v>173792</v>
      </c>
      <c r="M45" s="12">
        <v>-173792</v>
      </c>
    </row>
    <row r="46" spans="1:13" x14ac:dyDescent="0.2">
      <c r="A46" s="7" t="s">
        <v>122</v>
      </c>
      <c r="B46" s="7" t="s">
        <v>123</v>
      </c>
      <c r="C46" s="7" t="s">
        <v>363</v>
      </c>
      <c r="D46" s="8">
        <v>5139</v>
      </c>
      <c r="E46" s="7" t="s">
        <v>161</v>
      </c>
      <c r="F46" s="7" t="s">
        <v>135</v>
      </c>
      <c r="G46" s="7" t="s">
        <v>136</v>
      </c>
      <c r="H46" s="9">
        <v>400000</v>
      </c>
      <c r="I46" s="9">
        <v>0</v>
      </c>
      <c r="J46" s="9"/>
      <c r="K46" s="10" t="s">
        <v>367</v>
      </c>
      <c r="L46" s="11">
        <v>339836</v>
      </c>
      <c r="M46" s="12">
        <v>-339836</v>
      </c>
    </row>
    <row r="47" spans="1:13" x14ac:dyDescent="0.2">
      <c r="A47" s="7" t="s">
        <v>122</v>
      </c>
      <c r="B47" s="7" t="s">
        <v>123</v>
      </c>
      <c r="C47" s="7" t="s">
        <v>363</v>
      </c>
      <c r="D47" s="8">
        <v>5139</v>
      </c>
      <c r="E47" s="7" t="s">
        <v>161</v>
      </c>
      <c r="F47" s="7" t="s">
        <v>30</v>
      </c>
      <c r="G47" s="7" t="s">
        <v>31</v>
      </c>
      <c r="H47" s="9">
        <v>100000</v>
      </c>
      <c r="I47" s="9">
        <v>1837500</v>
      </c>
      <c r="J47" s="9">
        <v>1633431.84</v>
      </c>
      <c r="K47" s="10">
        <v>0.88894249795918368</v>
      </c>
      <c r="L47" s="11">
        <v>127339.2</v>
      </c>
      <c r="M47" s="12">
        <v>1506092.6400000001</v>
      </c>
    </row>
    <row r="48" spans="1:13" x14ac:dyDescent="0.2">
      <c r="A48" s="7" t="s">
        <v>122</v>
      </c>
      <c r="B48" s="7" t="s">
        <v>123</v>
      </c>
      <c r="C48" s="7" t="s">
        <v>363</v>
      </c>
      <c r="D48" s="8">
        <v>5151</v>
      </c>
      <c r="E48" s="7" t="s">
        <v>164</v>
      </c>
      <c r="F48" s="7" t="s">
        <v>165</v>
      </c>
      <c r="G48" s="7" t="s">
        <v>166</v>
      </c>
      <c r="H48" s="9"/>
      <c r="I48" s="9"/>
      <c r="J48" s="9"/>
      <c r="K48" s="10" t="s">
        <v>367</v>
      </c>
      <c r="L48" s="11">
        <v>7710</v>
      </c>
      <c r="M48" s="12">
        <v>-7710</v>
      </c>
    </row>
    <row r="49" spans="1:13" x14ac:dyDescent="0.2">
      <c r="A49" s="7" t="s">
        <v>122</v>
      </c>
      <c r="B49" s="7" t="s">
        <v>123</v>
      </c>
      <c r="C49" s="7" t="s">
        <v>363</v>
      </c>
      <c r="D49" s="8">
        <v>5151</v>
      </c>
      <c r="E49" s="7" t="s">
        <v>164</v>
      </c>
      <c r="F49" s="7" t="s">
        <v>127</v>
      </c>
      <c r="G49" s="7" t="s">
        <v>128</v>
      </c>
      <c r="H49" s="9">
        <v>1365000</v>
      </c>
      <c r="I49" s="9">
        <v>1365000</v>
      </c>
      <c r="J49" s="9">
        <v>1229410</v>
      </c>
      <c r="K49" s="10">
        <v>0.90066666666666662</v>
      </c>
      <c r="L49" s="11">
        <v>1165368</v>
      </c>
      <c r="M49" s="12">
        <v>64042</v>
      </c>
    </row>
    <row r="50" spans="1:13" x14ac:dyDescent="0.2">
      <c r="A50" s="7" t="s">
        <v>122</v>
      </c>
      <c r="B50" s="7" t="s">
        <v>123</v>
      </c>
      <c r="C50" s="7" t="s">
        <v>363</v>
      </c>
      <c r="D50" s="8">
        <v>5151</v>
      </c>
      <c r="E50" s="7" t="s">
        <v>164</v>
      </c>
      <c r="F50" s="7" t="s">
        <v>129</v>
      </c>
      <c r="G50" s="7" t="s">
        <v>130</v>
      </c>
      <c r="H50" s="9">
        <v>1300000</v>
      </c>
      <c r="I50" s="9">
        <v>1300000</v>
      </c>
      <c r="J50" s="9">
        <v>1248600.6000000001</v>
      </c>
      <c r="K50" s="10">
        <v>0.96046200000000004</v>
      </c>
      <c r="L50" s="11">
        <v>1209848</v>
      </c>
      <c r="M50" s="12">
        <v>38752.600000000093</v>
      </c>
    </row>
    <row r="51" spans="1:13" x14ac:dyDescent="0.2">
      <c r="A51" s="7" t="s">
        <v>122</v>
      </c>
      <c r="B51" s="7" t="s">
        <v>123</v>
      </c>
      <c r="C51" s="7" t="s">
        <v>363</v>
      </c>
      <c r="D51" s="8">
        <v>5151</v>
      </c>
      <c r="E51" s="7" t="s">
        <v>164</v>
      </c>
      <c r="F51" s="7" t="s">
        <v>30</v>
      </c>
      <c r="G51" s="7" t="s">
        <v>31</v>
      </c>
      <c r="H51" s="9">
        <v>0</v>
      </c>
      <c r="I51" s="9">
        <v>380000</v>
      </c>
      <c r="J51" s="9">
        <v>328238.84000000003</v>
      </c>
      <c r="K51" s="10">
        <v>0.86378642105263159</v>
      </c>
      <c r="L51" s="11"/>
      <c r="M51" s="12">
        <v>328238.84000000003</v>
      </c>
    </row>
    <row r="52" spans="1:13" x14ac:dyDescent="0.2">
      <c r="A52" s="7" t="s">
        <v>122</v>
      </c>
      <c r="B52" s="7" t="s">
        <v>123</v>
      </c>
      <c r="C52" s="7" t="s">
        <v>363</v>
      </c>
      <c r="D52" s="8">
        <v>5152</v>
      </c>
      <c r="E52" s="7" t="s">
        <v>167</v>
      </c>
      <c r="F52" s="7" t="s">
        <v>127</v>
      </c>
      <c r="G52" s="7" t="s">
        <v>128</v>
      </c>
      <c r="H52" s="9">
        <v>4500000</v>
      </c>
      <c r="I52" s="9">
        <v>4500000</v>
      </c>
      <c r="J52" s="9">
        <v>3187794.43</v>
      </c>
      <c r="K52" s="10">
        <v>0.70839876222222231</v>
      </c>
      <c r="L52" s="11">
        <v>3467395.39</v>
      </c>
      <c r="M52" s="12">
        <v>-279600.95999999996</v>
      </c>
    </row>
    <row r="53" spans="1:13" x14ac:dyDescent="0.2">
      <c r="A53" s="7" t="s">
        <v>122</v>
      </c>
      <c r="B53" s="7" t="s">
        <v>123</v>
      </c>
      <c r="C53" s="7" t="s">
        <v>363</v>
      </c>
      <c r="D53" s="8">
        <v>5152</v>
      </c>
      <c r="E53" s="7" t="s">
        <v>167</v>
      </c>
      <c r="F53" s="7" t="s">
        <v>129</v>
      </c>
      <c r="G53" s="7" t="s">
        <v>130</v>
      </c>
      <c r="H53" s="9">
        <v>3480000</v>
      </c>
      <c r="I53" s="9">
        <v>3480000</v>
      </c>
      <c r="J53" s="9">
        <v>2851953.74</v>
      </c>
      <c r="K53" s="10">
        <v>0.81952693678160926</v>
      </c>
      <c r="L53" s="11">
        <v>3146073.51</v>
      </c>
      <c r="M53" s="12">
        <v>-294119.76999999955</v>
      </c>
    </row>
    <row r="54" spans="1:13" x14ac:dyDescent="0.2">
      <c r="A54" s="7" t="s">
        <v>122</v>
      </c>
      <c r="B54" s="7" t="s">
        <v>123</v>
      </c>
      <c r="C54" s="7" t="s">
        <v>363</v>
      </c>
      <c r="D54" s="8">
        <v>5152</v>
      </c>
      <c r="E54" s="7" t="s">
        <v>167</v>
      </c>
      <c r="F54" s="7" t="s">
        <v>30</v>
      </c>
      <c r="G54" s="7" t="s">
        <v>31</v>
      </c>
      <c r="H54" s="9">
        <v>0</v>
      </c>
      <c r="I54" s="9">
        <v>1507000</v>
      </c>
      <c r="J54" s="9">
        <v>1129686.29</v>
      </c>
      <c r="K54" s="10">
        <v>0.74962593895155938</v>
      </c>
      <c r="L54" s="11"/>
      <c r="M54" s="12">
        <v>1129686.29</v>
      </c>
    </row>
    <row r="55" spans="1:13" x14ac:dyDescent="0.2">
      <c r="A55" s="7" t="s">
        <v>122</v>
      </c>
      <c r="B55" s="7" t="s">
        <v>123</v>
      </c>
      <c r="C55" s="7" t="s">
        <v>363</v>
      </c>
      <c r="D55" s="8">
        <v>5153</v>
      </c>
      <c r="E55" s="7" t="s">
        <v>168</v>
      </c>
      <c r="F55" s="7" t="s">
        <v>165</v>
      </c>
      <c r="G55" s="7" t="s">
        <v>166</v>
      </c>
      <c r="H55" s="9"/>
      <c r="I55" s="9"/>
      <c r="J55" s="9"/>
      <c r="K55" s="10" t="s">
        <v>367</v>
      </c>
      <c r="L55" s="11">
        <v>33600</v>
      </c>
      <c r="M55" s="12">
        <v>-33600</v>
      </c>
    </row>
    <row r="56" spans="1:13" x14ac:dyDescent="0.2">
      <c r="A56" s="7" t="s">
        <v>122</v>
      </c>
      <c r="B56" s="7" t="s">
        <v>123</v>
      </c>
      <c r="C56" s="7" t="s">
        <v>363</v>
      </c>
      <c r="D56" s="8">
        <v>5153</v>
      </c>
      <c r="E56" s="7" t="s">
        <v>168</v>
      </c>
      <c r="F56" s="7" t="s">
        <v>129</v>
      </c>
      <c r="G56" s="7" t="s">
        <v>130</v>
      </c>
      <c r="H56" s="9">
        <v>450000</v>
      </c>
      <c r="I56" s="9">
        <v>520000</v>
      </c>
      <c r="J56" s="9">
        <v>496730.97</v>
      </c>
      <c r="K56" s="10">
        <v>0.95525186538461537</v>
      </c>
      <c r="L56" s="11">
        <v>308400</v>
      </c>
      <c r="M56" s="12">
        <v>188330.96999999997</v>
      </c>
    </row>
    <row r="57" spans="1:13" x14ac:dyDescent="0.2">
      <c r="A57" s="7" t="s">
        <v>122</v>
      </c>
      <c r="B57" s="7" t="s">
        <v>123</v>
      </c>
      <c r="C57" s="7" t="s">
        <v>363</v>
      </c>
      <c r="D57" s="8">
        <v>5153</v>
      </c>
      <c r="E57" s="7" t="s">
        <v>168</v>
      </c>
      <c r="F57" s="7" t="s">
        <v>30</v>
      </c>
      <c r="G57" s="7" t="s">
        <v>31</v>
      </c>
      <c r="H57" s="9">
        <v>0</v>
      </c>
      <c r="I57" s="9">
        <v>1500000</v>
      </c>
      <c r="J57" s="9">
        <v>1142497.6499999999</v>
      </c>
      <c r="K57" s="10">
        <v>0.76166509999999998</v>
      </c>
      <c r="L57" s="11"/>
      <c r="M57" s="12">
        <v>1142497.6499999999</v>
      </c>
    </row>
    <row r="58" spans="1:13" x14ac:dyDescent="0.2">
      <c r="A58" s="7" t="s">
        <v>122</v>
      </c>
      <c r="B58" s="7" t="s">
        <v>123</v>
      </c>
      <c r="C58" s="7" t="s">
        <v>363</v>
      </c>
      <c r="D58" s="8">
        <v>5154</v>
      </c>
      <c r="E58" s="7" t="s">
        <v>169</v>
      </c>
      <c r="F58" s="7" t="s">
        <v>165</v>
      </c>
      <c r="G58" s="7" t="s">
        <v>166</v>
      </c>
      <c r="H58" s="9"/>
      <c r="I58" s="9"/>
      <c r="J58" s="9"/>
      <c r="K58" s="10" t="s">
        <v>367</v>
      </c>
      <c r="L58" s="11">
        <v>9930</v>
      </c>
      <c r="M58" s="12">
        <v>-9930</v>
      </c>
    </row>
    <row r="59" spans="1:13" x14ac:dyDescent="0.2">
      <c r="A59" s="7" t="s">
        <v>122</v>
      </c>
      <c r="B59" s="7" t="s">
        <v>123</v>
      </c>
      <c r="C59" s="7" t="s">
        <v>363</v>
      </c>
      <c r="D59" s="8">
        <v>5154</v>
      </c>
      <c r="E59" s="7" t="s">
        <v>169</v>
      </c>
      <c r="F59" s="7" t="s">
        <v>127</v>
      </c>
      <c r="G59" s="7" t="s">
        <v>128</v>
      </c>
      <c r="H59" s="9">
        <v>370000</v>
      </c>
      <c r="I59" s="9">
        <v>370000</v>
      </c>
      <c r="J59" s="9">
        <v>358902</v>
      </c>
      <c r="K59" s="10">
        <v>0.97000540540540536</v>
      </c>
      <c r="L59" s="11">
        <v>285823</v>
      </c>
      <c r="M59" s="12">
        <v>73079</v>
      </c>
    </row>
    <row r="60" spans="1:13" x14ac:dyDescent="0.2">
      <c r="A60" s="7" t="s">
        <v>122</v>
      </c>
      <c r="B60" s="7" t="s">
        <v>123</v>
      </c>
      <c r="C60" s="7" t="s">
        <v>363</v>
      </c>
      <c r="D60" s="8">
        <v>5154</v>
      </c>
      <c r="E60" s="7" t="s">
        <v>169</v>
      </c>
      <c r="F60" s="7" t="s">
        <v>129</v>
      </c>
      <c r="G60" s="7" t="s">
        <v>130</v>
      </c>
      <c r="H60" s="9">
        <v>1530000</v>
      </c>
      <c r="I60" s="9">
        <v>1425000</v>
      </c>
      <c r="J60" s="9">
        <v>1113625.98</v>
      </c>
      <c r="K60" s="10">
        <v>0.78149191578947363</v>
      </c>
      <c r="L60" s="11">
        <v>1110895</v>
      </c>
      <c r="M60" s="12">
        <v>2730.9799999999814</v>
      </c>
    </row>
    <row r="61" spans="1:13" x14ac:dyDescent="0.2">
      <c r="A61" s="7" t="s">
        <v>122</v>
      </c>
      <c r="B61" s="7" t="s">
        <v>123</v>
      </c>
      <c r="C61" s="7" t="s">
        <v>363</v>
      </c>
      <c r="D61" s="8">
        <v>5154</v>
      </c>
      <c r="E61" s="7" t="s">
        <v>169</v>
      </c>
      <c r="F61" s="7" t="s">
        <v>30</v>
      </c>
      <c r="G61" s="7" t="s">
        <v>31</v>
      </c>
      <c r="H61" s="9">
        <v>0</v>
      </c>
      <c r="I61" s="9">
        <v>2247000</v>
      </c>
      <c r="J61" s="9">
        <v>1684421.06</v>
      </c>
      <c r="K61" s="10">
        <v>0.74963109034267916</v>
      </c>
      <c r="L61" s="11"/>
      <c r="M61" s="12">
        <v>1684421.06</v>
      </c>
    </row>
    <row r="62" spans="1:13" x14ac:dyDescent="0.2">
      <c r="A62" s="7" t="s">
        <v>122</v>
      </c>
      <c r="B62" s="7" t="s">
        <v>123</v>
      </c>
      <c r="C62" s="7" t="s">
        <v>363</v>
      </c>
      <c r="D62" s="8">
        <v>5156</v>
      </c>
      <c r="E62" s="7" t="s">
        <v>170</v>
      </c>
      <c r="F62" s="7" t="s">
        <v>131</v>
      </c>
      <c r="G62" s="7" t="s">
        <v>132</v>
      </c>
      <c r="H62" s="9">
        <v>0</v>
      </c>
      <c r="I62" s="9">
        <v>200000</v>
      </c>
      <c r="J62" s="9">
        <v>131754</v>
      </c>
      <c r="K62" s="10">
        <v>0.65876999999999997</v>
      </c>
      <c r="L62" s="11"/>
      <c r="M62" s="12">
        <v>131754</v>
      </c>
    </row>
    <row r="63" spans="1:13" x14ac:dyDescent="0.2">
      <c r="A63" s="7" t="s">
        <v>122</v>
      </c>
      <c r="B63" s="7" t="s">
        <v>123</v>
      </c>
      <c r="C63" s="7" t="s">
        <v>363</v>
      </c>
      <c r="D63" s="8">
        <v>5156</v>
      </c>
      <c r="E63" s="7" t="s">
        <v>170</v>
      </c>
      <c r="F63" s="7" t="s">
        <v>30</v>
      </c>
      <c r="G63" s="7" t="s">
        <v>31</v>
      </c>
      <c r="H63" s="9">
        <v>0</v>
      </c>
      <c r="I63" s="9">
        <v>306000</v>
      </c>
      <c r="J63" s="9">
        <v>198021.68</v>
      </c>
      <c r="K63" s="10">
        <v>0.64712967320261439</v>
      </c>
      <c r="L63" s="11"/>
      <c r="M63" s="12">
        <v>198021.68</v>
      </c>
    </row>
    <row r="64" spans="1:13" x14ac:dyDescent="0.2">
      <c r="A64" s="7" t="s">
        <v>122</v>
      </c>
      <c r="B64" s="7" t="s">
        <v>123</v>
      </c>
      <c r="C64" s="7" t="s">
        <v>363</v>
      </c>
      <c r="D64" s="8">
        <v>5162</v>
      </c>
      <c r="E64" s="7" t="s">
        <v>171</v>
      </c>
      <c r="F64" s="7" t="s">
        <v>165</v>
      </c>
      <c r="G64" s="7" t="s">
        <v>166</v>
      </c>
      <c r="H64" s="9"/>
      <c r="I64" s="9"/>
      <c r="J64" s="9"/>
      <c r="K64" s="10" t="s">
        <v>367</v>
      </c>
      <c r="L64" s="11">
        <v>3599.64</v>
      </c>
      <c r="M64" s="12">
        <v>-3599.64</v>
      </c>
    </row>
    <row r="65" spans="1:13" x14ac:dyDescent="0.2">
      <c r="A65" s="7" t="s">
        <v>122</v>
      </c>
      <c r="B65" s="7" t="s">
        <v>123</v>
      </c>
      <c r="C65" s="7" t="s">
        <v>363</v>
      </c>
      <c r="D65" s="8">
        <v>5162</v>
      </c>
      <c r="E65" s="7" t="s">
        <v>171</v>
      </c>
      <c r="F65" s="7" t="s">
        <v>129</v>
      </c>
      <c r="G65" s="7" t="s">
        <v>130</v>
      </c>
      <c r="H65" s="9">
        <v>5000</v>
      </c>
      <c r="I65" s="9">
        <v>5000</v>
      </c>
      <c r="J65" s="9">
        <v>4213.17</v>
      </c>
      <c r="K65" s="10">
        <v>0.84263399999999999</v>
      </c>
      <c r="L65" s="11">
        <v>0</v>
      </c>
      <c r="M65" s="12">
        <v>4213.17</v>
      </c>
    </row>
    <row r="66" spans="1:13" x14ac:dyDescent="0.2">
      <c r="A66" s="7" t="s">
        <v>122</v>
      </c>
      <c r="B66" s="7" t="s">
        <v>123</v>
      </c>
      <c r="C66" s="7" t="s">
        <v>363</v>
      </c>
      <c r="D66" s="8">
        <v>5162</v>
      </c>
      <c r="E66" s="7" t="s">
        <v>171</v>
      </c>
      <c r="F66" s="7" t="s">
        <v>30</v>
      </c>
      <c r="G66" s="7" t="s">
        <v>31</v>
      </c>
      <c r="H66" s="9">
        <v>0</v>
      </c>
      <c r="I66" s="9">
        <v>842000</v>
      </c>
      <c r="J66" s="9">
        <v>638794.42000000004</v>
      </c>
      <c r="K66" s="10">
        <v>0.75866320665083142</v>
      </c>
      <c r="L66" s="11"/>
      <c r="M66" s="12">
        <v>638794.42000000004</v>
      </c>
    </row>
    <row r="67" spans="1:13" x14ac:dyDescent="0.2">
      <c r="A67" s="7" t="s">
        <v>122</v>
      </c>
      <c r="B67" s="7" t="s">
        <v>123</v>
      </c>
      <c r="C67" s="7" t="s">
        <v>363</v>
      </c>
      <c r="D67" s="8">
        <v>5163</v>
      </c>
      <c r="E67" s="7" t="s">
        <v>61</v>
      </c>
      <c r="F67" s="7" t="s">
        <v>129</v>
      </c>
      <c r="G67" s="7" t="s">
        <v>130</v>
      </c>
      <c r="H67" s="9">
        <v>2830000</v>
      </c>
      <c r="I67" s="9">
        <v>2750000</v>
      </c>
      <c r="J67" s="9">
        <v>2700354</v>
      </c>
      <c r="K67" s="10">
        <v>0.98194690909090909</v>
      </c>
      <c r="L67" s="11">
        <v>2695880</v>
      </c>
      <c r="M67" s="12">
        <v>4474</v>
      </c>
    </row>
    <row r="68" spans="1:13" x14ac:dyDescent="0.2">
      <c r="A68" s="7" t="s">
        <v>122</v>
      </c>
      <c r="B68" s="7" t="s">
        <v>123</v>
      </c>
      <c r="C68" s="7" t="s">
        <v>363</v>
      </c>
      <c r="D68" s="8">
        <v>5164</v>
      </c>
      <c r="E68" s="7" t="s">
        <v>172</v>
      </c>
      <c r="F68" s="7" t="s">
        <v>173</v>
      </c>
      <c r="G68" s="7" t="s">
        <v>174</v>
      </c>
      <c r="H68" s="9"/>
      <c r="I68" s="9"/>
      <c r="J68" s="9"/>
      <c r="K68" s="10" t="s">
        <v>367</v>
      </c>
      <c r="L68" s="11">
        <v>249998</v>
      </c>
      <c r="M68" s="12">
        <v>-249998</v>
      </c>
    </row>
    <row r="69" spans="1:13" x14ac:dyDescent="0.2">
      <c r="A69" s="7" t="s">
        <v>122</v>
      </c>
      <c r="B69" s="7" t="s">
        <v>123</v>
      </c>
      <c r="C69" s="7" t="s">
        <v>363</v>
      </c>
      <c r="D69" s="8">
        <v>5164</v>
      </c>
      <c r="E69" s="7" t="s">
        <v>172</v>
      </c>
      <c r="F69" s="7" t="s">
        <v>30</v>
      </c>
      <c r="G69" s="7" t="s">
        <v>31</v>
      </c>
      <c r="H69" s="9">
        <v>140000</v>
      </c>
      <c r="I69" s="9">
        <v>241000</v>
      </c>
      <c r="J69" s="9">
        <v>227053.77</v>
      </c>
      <c r="K69" s="10">
        <v>0.94213182572614107</v>
      </c>
      <c r="L69" s="11">
        <v>51777.23</v>
      </c>
      <c r="M69" s="12">
        <v>175276.53999999998</v>
      </c>
    </row>
    <row r="70" spans="1:13" x14ac:dyDescent="0.2">
      <c r="A70" s="7" t="s">
        <v>122</v>
      </c>
      <c r="B70" s="7" t="s">
        <v>123</v>
      </c>
      <c r="C70" s="7" t="s">
        <v>363</v>
      </c>
      <c r="D70" s="8">
        <v>5166</v>
      </c>
      <c r="E70" s="7" t="s">
        <v>62</v>
      </c>
      <c r="F70" s="7" t="s">
        <v>159</v>
      </c>
      <c r="G70" s="7" t="s">
        <v>160</v>
      </c>
      <c r="H70" s="9">
        <v>100000</v>
      </c>
      <c r="I70" s="9">
        <v>0</v>
      </c>
      <c r="J70" s="9"/>
      <c r="K70" s="10" t="s">
        <v>367</v>
      </c>
      <c r="L70" s="11"/>
      <c r="M70" s="12">
        <v>0</v>
      </c>
    </row>
    <row r="71" spans="1:13" x14ac:dyDescent="0.2">
      <c r="A71" s="7" t="s">
        <v>122</v>
      </c>
      <c r="B71" s="7" t="s">
        <v>123</v>
      </c>
      <c r="C71" s="7" t="s">
        <v>363</v>
      </c>
      <c r="D71" s="8">
        <v>5166</v>
      </c>
      <c r="E71" s="7" t="s">
        <v>62</v>
      </c>
      <c r="F71" s="7" t="s">
        <v>175</v>
      </c>
      <c r="G71" s="7" t="s">
        <v>176</v>
      </c>
      <c r="H71" s="9">
        <v>10000</v>
      </c>
      <c r="I71" s="9">
        <v>0</v>
      </c>
      <c r="J71" s="9"/>
      <c r="K71" s="10" t="s">
        <v>367</v>
      </c>
      <c r="L71" s="11"/>
      <c r="M71" s="12">
        <v>0</v>
      </c>
    </row>
    <row r="72" spans="1:13" x14ac:dyDescent="0.2">
      <c r="A72" s="7" t="s">
        <v>122</v>
      </c>
      <c r="B72" s="7" t="s">
        <v>123</v>
      </c>
      <c r="C72" s="7" t="s">
        <v>363</v>
      </c>
      <c r="D72" s="8">
        <v>5166</v>
      </c>
      <c r="E72" s="7" t="s">
        <v>62</v>
      </c>
      <c r="F72" s="7" t="s">
        <v>177</v>
      </c>
      <c r="G72" s="7" t="s">
        <v>178</v>
      </c>
      <c r="H72" s="9">
        <v>20000</v>
      </c>
      <c r="I72" s="9">
        <v>0</v>
      </c>
      <c r="J72" s="9"/>
      <c r="K72" s="10" t="s">
        <v>367</v>
      </c>
      <c r="L72" s="11"/>
      <c r="M72" s="12">
        <v>0</v>
      </c>
    </row>
    <row r="73" spans="1:13" x14ac:dyDescent="0.2">
      <c r="A73" s="7" t="s">
        <v>122</v>
      </c>
      <c r="B73" s="7" t="s">
        <v>123</v>
      </c>
      <c r="C73" s="7" t="s">
        <v>363</v>
      </c>
      <c r="D73" s="8">
        <v>5166</v>
      </c>
      <c r="E73" s="7" t="s">
        <v>62</v>
      </c>
      <c r="F73" s="7" t="s">
        <v>30</v>
      </c>
      <c r="G73" s="7" t="s">
        <v>31</v>
      </c>
      <c r="H73" s="9">
        <v>200000</v>
      </c>
      <c r="I73" s="9">
        <v>235000</v>
      </c>
      <c r="J73" s="9">
        <v>150447</v>
      </c>
      <c r="K73" s="10">
        <v>0.64019999999999999</v>
      </c>
      <c r="L73" s="11">
        <v>130670</v>
      </c>
      <c r="M73" s="12">
        <v>19777</v>
      </c>
    </row>
    <row r="74" spans="1:13" x14ac:dyDescent="0.2">
      <c r="A74" s="7" t="s">
        <v>122</v>
      </c>
      <c r="B74" s="7" t="s">
        <v>123</v>
      </c>
      <c r="C74" s="7" t="s">
        <v>363</v>
      </c>
      <c r="D74" s="8">
        <v>5169</v>
      </c>
      <c r="E74" s="7" t="s">
        <v>63</v>
      </c>
      <c r="F74" s="7" t="s">
        <v>179</v>
      </c>
      <c r="G74" s="7" t="s">
        <v>180</v>
      </c>
      <c r="H74" s="9">
        <v>240000</v>
      </c>
      <c r="I74" s="9">
        <v>162000</v>
      </c>
      <c r="J74" s="9">
        <v>119615</v>
      </c>
      <c r="K74" s="10">
        <v>0.73836419753086424</v>
      </c>
      <c r="L74" s="11">
        <v>302770</v>
      </c>
      <c r="M74" s="12">
        <v>-183155</v>
      </c>
    </row>
    <row r="75" spans="1:13" x14ac:dyDescent="0.2">
      <c r="A75" s="7" t="s">
        <v>122</v>
      </c>
      <c r="B75" s="7" t="s">
        <v>123</v>
      </c>
      <c r="C75" s="7" t="s">
        <v>363</v>
      </c>
      <c r="D75" s="8">
        <v>5169</v>
      </c>
      <c r="E75" s="7" t="s">
        <v>63</v>
      </c>
      <c r="F75" s="7" t="s">
        <v>181</v>
      </c>
      <c r="G75" s="7" t="s">
        <v>182</v>
      </c>
      <c r="H75" s="9">
        <v>500000</v>
      </c>
      <c r="I75" s="9">
        <v>0</v>
      </c>
      <c r="J75" s="9"/>
      <c r="K75" s="10" t="s">
        <v>367</v>
      </c>
      <c r="L75" s="11"/>
      <c r="M75" s="12">
        <v>0</v>
      </c>
    </row>
    <row r="76" spans="1:13" x14ac:dyDescent="0.2">
      <c r="A76" s="7" t="s">
        <v>122</v>
      </c>
      <c r="B76" s="7" t="s">
        <v>123</v>
      </c>
      <c r="C76" s="7" t="s">
        <v>363</v>
      </c>
      <c r="D76" s="8">
        <v>5169</v>
      </c>
      <c r="E76" s="7" t="s">
        <v>63</v>
      </c>
      <c r="F76" s="7" t="s">
        <v>165</v>
      </c>
      <c r="G76" s="7" t="s">
        <v>166</v>
      </c>
      <c r="H76" s="9"/>
      <c r="I76" s="9"/>
      <c r="J76" s="9"/>
      <c r="K76" s="10" t="s">
        <v>367</v>
      </c>
      <c r="L76" s="11">
        <v>2715.31</v>
      </c>
      <c r="M76" s="12">
        <v>-2715.31</v>
      </c>
    </row>
    <row r="77" spans="1:13" x14ac:dyDescent="0.2">
      <c r="A77" s="7" t="s">
        <v>122</v>
      </c>
      <c r="B77" s="7" t="s">
        <v>123</v>
      </c>
      <c r="C77" s="7" t="s">
        <v>363</v>
      </c>
      <c r="D77" s="8">
        <v>5169</v>
      </c>
      <c r="E77" s="7" t="s">
        <v>63</v>
      </c>
      <c r="F77" s="7" t="s">
        <v>127</v>
      </c>
      <c r="G77" s="7" t="s">
        <v>128</v>
      </c>
      <c r="H77" s="9">
        <v>3375000</v>
      </c>
      <c r="I77" s="9">
        <v>3375000</v>
      </c>
      <c r="J77" s="9">
        <v>3215544.42</v>
      </c>
      <c r="K77" s="10">
        <v>0.95275390222222223</v>
      </c>
      <c r="L77" s="11">
        <v>2810860.25</v>
      </c>
      <c r="M77" s="12">
        <v>404684.16999999993</v>
      </c>
    </row>
    <row r="78" spans="1:13" x14ac:dyDescent="0.2">
      <c r="A78" s="7" t="s">
        <v>122</v>
      </c>
      <c r="B78" s="7" t="s">
        <v>123</v>
      </c>
      <c r="C78" s="7" t="s">
        <v>363</v>
      </c>
      <c r="D78" s="8">
        <v>5169</v>
      </c>
      <c r="E78" s="7" t="s">
        <v>63</v>
      </c>
      <c r="F78" s="7" t="s">
        <v>131</v>
      </c>
      <c r="G78" s="7" t="s">
        <v>132</v>
      </c>
      <c r="H78" s="9">
        <v>0</v>
      </c>
      <c r="I78" s="9">
        <v>500000</v>
      </c>
      <c r="J78" s="9">
        <v>131881.96</v>
      </c>
      <c r="K78" s="10">
        <v>0.26376391999999999</v>
      </c>
      <c r="L78" s="11"/>
      <c r="M78" s="12">
        <v>131881.96</v>
      </c>
    </row>
    <row r="79" spans="1:13" x14ac:dyDescent="0.2">
      <c r="A79" s="7" t="s">
        <v>122</v>
      </c>
      <c r="B79" s="7" t="s">
        <v>123</v>
      </c>
      <c r="C79" s="7" t="s">
        <v>363</v>
      </c>
      <c r="D79" s="8">
        <v>5169</v>
      </c>
      <c r="E79" s="7" t="s">
        <v>63</v>
      </c>
      <c r="F79" s="7" t="s">
        <v>183</v>
      </c>
      <c r="G79" s="7" t="s">
        <v>184</v>
      </c>
      <c r="H79" s="9">
        <v>50000</v>
      </c>
      <c r="I79" s="9">
        <v>50000</v>
      </c>
      <c r="J79" s="9">
        <v>34216.400000000001</v>
      </c>
      <c r="K79" s="10">
        <v>0.68432800000000005</v>
      </c>
      <c r="L79" s="11">
        <v>80970.03</v>
      </c>
      <c r="M79" s="12">
        <v>-46753.63</v>
      </c>
    </row>
    <row r="80" spans="1:13" x14ac:dyDescent="0.2">
      <c r="A80" s="7" t="s">
        <v>122</v>
      </c>
      <c r="B80" s="7" t="s">
        <v>123</v>
      </c>
      <c r="C80" s="7" t="s">
        <v>363</v>
      </c>
      <c r="D80" s="8">
        <v>5169</v>
      </c>
      <c r="E80" s="7" t="s">
        <v>63</v>
      </c>
      <c r="F80" s="7" t="s">
        <v>175</v>
      </c>
      <c r="G80" s="7" t="s">
        <v>176</v>
      </c>
      <c r="H80" s="9">
        <v>150000</v>
      </c>
      <c r="I80" s="9">
        <v>1000</v>
      </c>
      <c r="J80" s="9">
        <v>942.1</v>
      </c>
      <c r="K80" s="10">
        <v>0.94210000000000005</v>
      </c>
      <c r="L80" s="11">
        <v>68366.899999999994</v>
      </c>
      <c r="M80" s="12">
        <v>-67424.799999999988</v>
      </c>
    </row>
    <row r="81" spans="1:13" x14ac:dyDescent="0.2">
      <c r="A81" s="7" t="s">
        <v>122</v>
      </c>
      <c r="B81" s="7" t="s">
        <v>123</v>
      </c>
      <c r="C81" s="7" t="s">
        <v>363</v>
      </c>
      <c r="D81" s="8">
        <v>5169</v>
      </c>
      <c r="E81" s="7" t="s">
        <v>63</v>
      </c>
      <c r="F81" s="7" t="s">
        <v>162</v>
      </c>
      <c r="G81" s="7" t="s">
        <v>163</v>
      </c>
      <c r="H81" s="9">
        <v>50000</v>
      </c>
      <c r="I81" s="9">
        <v>0</v>
      </c>
      <c r="J81" s="9"/>
      <c r="K81" s="10" t="s">
        <v>367</v>
      </c>
      <c r="L81" s="11">
        <v>29041</v>
      </c>
      <c r="M81" s="12">
        <v>-29041</v>
      </c>
    </row>
    <row r="82" spans="1:13" x14ac:dyDescent="0.2">
      <c r="A82" s="7" t="s">
        <v>122</v>
      </c>
      <c r="B82" s="7" t="s">
        <v>123</v>
      </c>
      <c r="C82" s="7" t="s">
        <v>363</v>
      </c>
      <c r="D82" s="8">
        <v>5169</v>
      </c>
      <c r="E82" s="7" t="s">
        <v>63</v>
      </c>
      <c r="F82" s="7" t="s">
        <v>185</v>
      </c>
      <c r="G82" s="7" t="s">
        <v>186</v>
      </c>
      <c r="H82" s="9">
        <v>10000</v>
      </c>
      <c r="I82" s="9">
        <v>0</v>
      </c>
      <c r="J82" s="9"/>
      <c r="K82" s="10" t="s">
        <v>367</v>
      </c>
      <c r="L82" s="11"/>
      <c r="M82" s="12">
        <v>0</v>
      </c>
    </row>
    <row r="83" spans="1:13" x14ac:dyDescent="0.2">
      <c r="A83" s="7" t="s">
        <v>122</v>
      </c>
      <c r="B83" s="7" t="s">
        <v>123</v>
      </c>
      <c r="C83" s="7" t="s">
        <v>363</v>
      </c>
      <c r="D83" s="8">
        <v>5169</v>
      </c>
      <c r="E83" s="7" t="s">
        <v>63</v>
      </c>
      <c r="F83" s="7" t="s">
        <v>135</v>
      </c>
      <c r="G83" s="7" t="s">
        <v>136</v>
      </c>
      <c r="H83" s="9">
        <v>1000000</v>
      </c>
      <c r="I83" s="9">
        <v>142000</v>
      </c>
      <c r="J83" s="9">
        <v>69908</v>
      </c>
      <c r="K83" s="10">
        <v>0.49230985915492959</v>
      </c>
      <c r="L83" s="11">
        <v>916112.9</v>
      </c>
      <c r="M83" s="12">
        <v>-846204.9</v>
      </c>
    </row>
    <row r="84" spans="1:13" x14ac:dyDescent="0.2">
      <c r="A84" s="7" t="s">
        <v>122</v>
      </c>
      <c r="B84" s="7" t="s">
        <v>123</v>
      </c>
      <c r="C84" s="7" t="s">
        <v>363</v>
      </c>
      <c r="D84" s="8">
        <v>5169</v>
      </c>
      <c r="E84" s="7" t="s">
        <v>63</v>
      </c>
      <c r="F84" s="7" t="s">
        <v>30</v>
      </c>
      <c r="G84" s="7" t="s">
        <v>31</v>
      </c>
      <c r="H84" s="9">
        <v>3210000</v>
      </c>
      <c r="I84" s="9">
        <v>5583000</v>
      </c>
      <c r="J84" s="9">
        <v>4267251.43</v>
      </c>
      <c r="K84" s="10">
        <v>0.76432946981909367</v>
      </c>
      <c r="L84" s="11">
        <v>3040053.16</v>
      </c>
      <c r="M84" s="12">
        <v>1227198.2699999996</v>
      </c>
    </row>
    <row r="85" spans="1:13" x14ac:dyDescent="0.2">
      <c r="A85" s="7" t="s">
        <v>122</v>
      </c>
      <c r="B85" s="7" t="s">
        <v>123</v>
      </c>
      <c r="C85" s="7" t="s">
        <v>363</v>
      </c>
      <c r="D85" s="8">
        <v>5171</v>
      </c>
      <c r="E85" s="7" t="s">
        <v>187</v>
      </c>
      <c r="F85" s="7" t="s">
        <v>152</v>
      </c>
      <c r="G85" s="7" t="s">
        <v>188</v>
      </c>
      <c r="H85" s="9">
        <v>0</v>
      </c>
      <c r="I85" s="9">
        <v>3050000</v>
      </c>
      <c r="J85" s="9">
        <v>3037312.05</v>
      </c>
      <c r="K85" s="10">
        <v>0.99584001639344255</v>
      </c>
      <c r="L85" s="11"/>
      <c r="M85" s="12">
        <v>3037312.05</v>
      </c>
    </row>
    <row r="86" spans="1:13" x14ac:dyDescent="0.2">
      <c r="A86" s="7" t="s">
        <v>122</v>
      </c>
      <c r="B86" s="7" t="s">
        <v>123</v>
      </c>
      <c r="C86" s="7" t="s">
        <v>363</v>
      </c>
      <c r="D86" s="8">
        <v>5171</v>
      </c>
      <c r="E86" s="7" t="s">
        <v>187</v>
      </c>
      <c r="F86" s="7" t="s">
        <v>155</v>
      </c>
      <c r="G86" s="7" t="s">
        <v>189</v>
      </c>
      <c r="H86" s="9">
        <v>0</v>
      </c>
      <c r="I86" s="9">
        <v>7900000</v>
      </c>
      <c r="J86" s="9">
        <v>7414077.04</v>
      </c>
      <c r="K86" s="10">
        <v>0.93849076455696201</v>
      </c>
      <c r="L86" s="11"/>
      <c r="M86" s="12">
        <v>7414077.04</v>
      </c>
    </row>
    <row r="87" spans="1:13" x14ac:dyDescent="0.2">
      <c r="A87" s="7" t="s">
        <v>122</v>
      </c>
      <c r="B87" s="7" t="s">
        <v>123</v>
      </c>
      <c r="C87" s="7" t="s">
        <v>363</v>
      </c>
      <c r="D87" s="8">
        <v>5171</v>
      </c>
      <c r="E87" s="7" t="s">
        <v>187</v>
      </c>
      <c r="F87" s="7" t="s">
        <v>190</v>
      </c>
      <c r="G87" s="7" t="s">
        <v>191</v>
      </c>
      <c r="H87" s="9">
        <v>0</v>
      </c>
      <c r="I87" s="9">
        <v>750000</v>
      </c>
      <c r="J87" s="9">
        <v>749155.29</v>
      </c>
      <c r="K87" s="10">
        <v>0.99887372000000008</v>
      </c>
      <c r="L87" s="11"/>
      <c r="M87" s="12">
        <v>749155.29</v>
      </c>
    </row>
    <row r="88" spans="1:13" x14ac:dyDescent="0.2">
      <c r="A88" s="7" t="s">
        <v>122</v>
      </c>
      <c r="B88" s="7" t="s">
        <v>123</v>
      </c>
      <c r="C88" s="7" t="s">
        <v>363</v>
      </c>
      <c r="D88" s="8">
        <v>5171</v>
      </c>
      <c r="E88" s="7" t="s">
        <v>187</v>
      </c>
      <c r="F88" s="7" t="s">
        <v>165</v>
      </c>
      <c r="G88" s="7" t="s">
        <v>166</v>
      </c>
      <c r="H88" s="9"/>
      <c r="I88" s="9"/>
      <c r="J88" s="9"/>
      <c r="K88" s="10" t="s">
        <v>367</v>
      </c>
      <c r="L88" s="11">
        <v>8228</v>
      </c>
      <c r="M88" s="12">
        <v>-8228</v>
      </c>
    </row>
    <row r="89" spans="1:13" x14ac:dyDescent="0.2">
      <c r="A89" s="7" t="s">
        <v>122</v>
      </c>
      <c r="B89" s="7" t="s">
        <v>123</v>
      </c>
      <c r="C89" s="7" t="s">
        <v>363</v>
      </c>
      <c r="D89" s="8">
        <v>5171</v>
      </c>
      <c r="E89" s="7" t="s">
        <v>187</v>
      </c>
      <c r="F89" s="7" t="s">
        <v>192</v>
      </c>
      <c r="G89" s="7" t="s">
        <v>193</v>
      </c>
      <c r="H89" s="9">
        <v>0</v>
      </c>
      <c r="I89" s="9">
        <v>200000</v>
      </c>
      <c r="J89" s="9">
        <v>198945.78</v>
      </c>
      <c r="K89" s="10">
        <v>0.99472890000000003</v>
      </c>
      <c r="L89" s="11"/>
      <c r="M89" s="12">
        <v>198945.78</v>
      </c>
    </row>
    <row r="90" spans="1:13" x14ac:dyDescent="0.2">
      <c r="A90" s="7" t="s">
        <v>122</v>
      </c>
      <c r="B90" s="7" t="s">
        <v>123</v>
      </c>
      <c r="C90" s="7" t="s">
        <v>363</v>
      </c>
      <c r="D90" s="8">
        <v>5171</v>
      </c>
      <c r="E90" s="7" t="s">
        <v>187</v>
      </c>
      <c r="F90" s="7" t="s">
        <v>194</v>
      </c>
      <c r="G90" s="7" t="s">
        <v>195</v>
      </c>
      <c r="H90" s="9">
        <v>0</v>
      </c>
      <c r="I90" s="9">
        <v>800000</v>
      </c>
      <c r="J90" s="9">
        <v>799727.99</v>
      </c>
      <c r="K90" s="10">
        <v>0.99965998749999996</v>
      </c>
      <c r="L90" s="11"/>
      <c r="M90" s="12">
        <v>799727.99</v>
      </c>
    </row>
    <row r="91" spans="1:13" x14ac:dyDescent="0.2">
      <c r="A91" s="7" t="s">
        <v>122</v>
      </c>
      <c r="B91" s="7" t="s">
        <v>123</v>
      </c>
      <c r="C91" s="7" t="s">
        <v>363</v>
      </c>
      <c r="D91" s="8">
        <v>5171</v>
      </c>
      <c r="E91" s="7" t="s">
        <v>187</v>
      </c>
      <c r="F91" s="7" t="s">
        <v>196</v>
      </c>
      <c r="G91" s="7" t="s">
        <v>197</v>
      </c>
      <c r="H91" s="9">
        <v>0</v>
      </c>
      <c r="I91" s="9">
        <v>800000</v>
      </c>
      <c r="J91" s="9">
        <v>799580.11</v>
      </c>
      <c r="K91" s="10">
        <v>0.99947513749999994</v>
      </c>
      <c r="L91" s="11"/>
      <c r="M91" s="12">
        <v>799580.11</v>
      </c>
    </row>
    <row r="92" spans="1:13" x14ac:dyDescent="0.2">
      <c r="A92" s="7" t="s">
        <v>122</v>
      </c>
      <c r="B92" s="7" t="s">
        <v>123</v>
      </c>
      <c r="C92" s="7" t="s">
        <v>363</v>
      </c>
      <c r="D92" s="8">
        <v>5171</v>
      </c>
      <c r="E92" s="7" t="s">
        <v>187</v>
      </c>
      <c r="F92" s="7" t="s">
        <v>147</v>
      </c>
      <c r="G92" s="7" t="s">
        <v>148</v>
      </c>
      <c r="H92" s="9">
        <v>0</v>
      </c>
      <c r="I92" s="9">
        <v>1838000</v>
      </c>
      <c r="J92" s="9">
        <v>1721341.58</v>
      </c>
      <c r="K92" s="10">
        <v>0.93652969532100117</v>
      </c>
      <c r="L92" s="11"/>
      <c r="M92" s="12">
        <v>1721341.58</v>
      </c>
    </row>
    <row r="93" spans="1:13" x14ac:dyDescent="0.2">
      <c r="A93" s="7" t="s">
        <v>122</v>
      </c>
      <c r="B93" s="7" t="s">
        <v>123</v>
      </c>
      <c r="C93" s="7" t="s">
        <v>363</v>
      </c>
      <c r="D93" s="8">
        <v>5171</v>
      </c>
      <c r="E93" s="7" t="s">
        <v>187</v>
      </c>
      <c r="F93" s="7" t="s">
        <v>127</v>
      </c>
      <c r="G93" s="7" t="s">
        <v>128</v>
      </c>
      <c r="H93" s="9">
        <v>3243000</v>
      </c>
      <c r="I93" s="9">
        <v>3854000</v>
      </c>
      <c r="J93" s="9">
        <v>3758780.94</v>
      </c>
      <c r="K93" s="10">
        <v>0.97529344577062793</v>
      </c>
      <c r="L93" s="11">
        <v>4313843.97</v>
      </c>
      <c r="M93" s="12">
        <v>-555063.0299999998</v>
      </c>
    </row>
    <row r="94" spans="1:13" x14ac:dyDescent="0.2">
      <c r="A94" s="7" t="s">
        <v>122</v>
      </c>
      <c r="B94" s="7" t="s">
        <v>123</v>
      </c>
      <c r="C94" s="7" t="s">
        <v>363</v>
      </c>
      <c r="D94" s="8">
        <v>5171</v>
      </c>
      <c r="E94" s="7" t="s">
        <v>187</v>
      </c>
      <c r="F94" s="7" t="s">
        <v>129</v>
      </c>
      <c r="G94" s="7" t="s">
        <v>130</v>
      </c>
      <c r="H94" s="9">
        <v>2000000</v>
      </c>
      <c r="I94" s="9">
        <v>1090000</v>
      </c>
      <c r="J94" s="9">
        <v>1041702.57</v>
      </c>
      <c r="K94" s="10">
        <v>0.95569043119266051</v>
      </c>
      <c r="L94" s="11">
        <v>1108926.3700000001</v>
      </c>
      <c r="M94" s="12">
        <v>-67223.800000000163</v>
      </c>
    </row>
    <row r="95" spans="1:13" x14ac:dyDescent="0.2">
      <c r="A95" s="7" t="s">
        <v>122</v>
      </c>
      <c r="B95" s="7" t="s">
        <v>123</v>
      </c>
      <c r="C95" s="7" t="s">
        <v>363</v>
      </c>
      <c r="D95" s="8">
        <v>5171</v>
      </c>
      <c r="E95" s="7" t="s">
        <v>187</v>
      </c>
      <c r="F95" s="7" t="s">
        <v>131</v>
      </c>
      <c r="G95" s="7" t="s">
        <v>132</v>
      </c>
      <c r="H95" s="9">
        <v>0</v>
      </c>
      <c r="I95" s="9">
        <v>1350000</v>
      </c>
      <c r="J95" s="9">
        <v>1162048.3999999999</v>
      </c>
      <c r="K95" s="10">
        <v>0.86077659259259254</v>
      </c>
      <c r="L95" s="11"/>
      <c r="M95" s="12">
        <v>1162048.3999999999</v>
      </c>
    </row>
    <row r="96" spans="1:13" x14ac:dyDescent="0.2">
      <c r="A96" s="7" t="s">
        <v>122</v>
      </c>
      <c r="B96" s="7" t="s">
        <v>123</v>
      </c>
      <c r="C96" s="7" t="s">
        <v>363</v>
      </c>
      <c r="D96" s="8">
        <v>5171</v>
      </c>
      <c r="E96" s="7" t="s">
        <v>187</v>
      </c>
      <c r="F96" s="7" t="s">
        <v>162</v>
      </c>
      <c r="G96" s="7" t="s">
        <v>163</v>
      </c>
      <c r="H96" s="9">
        <v>0</v>
      </c>
      <c r="I96" s="9">
        <v>1612000</v>
      </c>
      <c r="J96" s="9">
        <v>1589505.81</v>
      </c>
      <c r="K96" s="10">
        <v>0.98604578784119112</v>
      </c>
      <c r="L96" s="11"/>
      <c r="M96" s="12">
        <v>1589505.81</v>
      </c>
    </row>
    <row r="97" spans="1:13" x14ac:dyDescent="0.2">
      <c r="A97" s="7" t="s">
        <v>122</v>
      </c>
      <c r="B97" s="7" t="s">
        <v>123</v>
      </c>
      <c r="C97" s="7" t="s">
        <v>363</v>
      </c>
      <c r="D97" s="8">
        <v>5171</v>
      </c>
      <c r="E97" s="7" t="s">
        <v>187</v>
      </c>
      <c r="F97" s="7" t="s">
        <v>111</v>
      </c>
      <c r="G97" s="7" t="s">
        <v>112</v>
      </c>
      <c r="H97" s="9">
        <v>0</v>
      </c>
      <c r="I97" s="9">
        <v>300000</v>
      </c>
      <c r="J97" s="9">
        <v>284649.15000000002</v>
      </c>
      <c r="K97" s="10">
        <v>0.94883050000000013</v>
      </c>
      <c r="L97" s="11"/>
      <c r="M97" s="12">
        <v>284649.15000000002</v>
      </c>
    </row>
    <row r="98" spans="1:13" x14ac:dyDescent="0.2">
      <c r="A98" s="7" t="s">
        <v>122</v>
      </c>
      <c r="B98" s="7" t="s">
        <v>123</v>
      </c>
      <c r="C98" s="7" t="s">
        <v>363</v>
      </c>
      <c r="D98" s="8">
        <v>5171</v>
      </c>
      <c r="E98" s="7" t="s">
        <v>187</v>
      </c>
      <c r="F98" s="7" t="s">
        <v>30</v>
      </c>
      <c r="G98" s="7" t="s">
        <v>31</v>
      </c>
      <c r="H98" s="9">
        <v>0</v>
      </c>
      <c r="I98" s="9">
        <v>7455000</v>
      </c>
      <c r="J98" s="9">
        <v>2405771.16</v>
      </c>
      <c r="K98" s="10">
        <v>0.32270572233400402</v>
      </c>
      <c r="L98" s="11">
        <v>0</v>
      </c>
      <c r="M98" s="12">
        <v>2405771.16</v>
      </c>
    </row>
    <row r="99" spans="1:13" x14ac:dyDescent="0.2">
      <c r="A99" s="7" t="s">
        <v>122</v>
      </c>
      <c r="B99" s="7" t="s">
        <v>123</v>
      </c>
      <c r="C99" s="7" t="s">
        <v>363</v>
      </c>
      <c r="D99" s="8">
        <v>5178</v>
      </c>
      <c r="E99" s="7" t="s">
        <v>198</v>
      </c>
      <c r="F99" s="7" t="s">
        <v>30</v>
      </c>
      <c r="G99" s="7" t="s">
        <v>31</v>
      </c>
      <c r="H99" s="9">
        <v>0</v>
      </c>
      <c r="I99" s="9">
        <v>472000</v>
      </c>
      <c r="J99" s="9">
        <v>269826.34999999998</v>
      </c>
      <c r="K99" s="10">
        <v>0.57166599576271182</v>
      </c>
      <c r="L99" s="11"/>
      <c r="M99" s="12">
        <v>269826.34999999998</v>
      </c>
    </row>
    <row r="100" spans="1:13" x14ac:dyDescent="0.2">
      <c r="A100" s="7" t="s">
        <v>122</v>
      </c>
      <c r="B100" s="7" t="s">
        <v>123</v>
      </c>
      <c r="C100" s="7" t="s">
        <v>363</v>
      </c>
      <c r="D100" s="8">
        <v>5179</v>
      </c>
      <c r="E100" s="7" t="s">
        <v>64</v>
      </c>
      <c r="F100" s="7" t="s">
        <v>30</v>
      </c>
      <c r="G100" s="7" t="s">
        <v>31</v>
      </c>
      <c r="H100" s="9">
        <v>0</v>
      </c>
      <c r="I100" s="9">
        <v>3000</v>
      </c>
      <c r="J100" s="9"/>
      <c r="K100" s="10">
        <v>0</v>
      </c>
      <c r="L100" s="11"/>
      <c r="M100" s="12">
        <v>0</v>
      </c>
    </row>
    <row r="101" spans="1:13" x14ac:dyDescent="0.2">
      <c r="A101" s="7" t="s">
        <v>122</v>
      </c>
      <c r="B101" s="7" t="s">
        <v>123</v>
      </c>
      <c r="C101" s="7" t="s">
        <v>363</v>
      </c>
      <c r="D101" s="8">
        <v>5191</v>
      </c>
      <c r="E101" s="7" t="s">
        <v>199</v>
      </c>
      <c r="F101" s="7" t="s">
        <v>30</v>
      </c>
      <c r="G101" s="7" t="s">
        <v>31</v>
      </c>
      <c r="H101" s="9">
        <v>0</v>
      </c>
      <c r="I101" s="9">
        <v>2000</v>
      </c>
      <c r="J101" s="9">
        <v>1941</v>
      </c>
      <c r="K101" s="10">
        <v>0.97050000000000003</v>
      </c>
      <c r="L101" s="11"/>
      <c r="M101" s="12">
        <v>1941</v>
      </c>
    </row>
    <row r="102" spans="1:13" x14ac:dyDescent="0.2">
      <c r="A102" s="7" t="s">
        <v>122</v>
      </c>
      <c r="B102" s="7" t="s">
        <v>123</v>
      </c>
      <c r="C102" s="7" t="s">
        <v>363</v>
      </c>
      <c r="D102" s="8">
        <v>5192</v>
      </c>
      <c r="E102" s="7" t="s">
        <v>67</v>
      </c>
      <c r="F102" s="7" t="s">
        <v>159</v>
      </c>
      <c r="G102" s="7" t="s">
        <v>160</v>
      </c>
      <c r="H102" s="9"/>
      <c r="I102" s="9"/>
      <c r="J102" s="9"/>
      <c r="K102" s="10" t="s">
        <v>367</v>
      </c>
      <c r="L102" s="11">
        <v>3336</v>
      </c>
      <c r="M102" s="12">
        <v>-3336</v>
      </c>
    </row>
    <row r="103" spans="1:13" x14ac:dyDescent="0.2">
      <c r="A103" s="7" t="s">
        <v>122</v>
      </c>
      <c r="B103" s="7" t="s">
        <v>123</v>
      </c>
      <c r="C103" s="7" t="s">
        <v>363</v>
      </c>
      <c r="D103" s="8">
        <v>5192</v>
      </c>
      <c r="E103" s="7" t="s">
        <v>67</v>
      </c>
      <c r="F103" s="7" t="s">
        <v>30</v>
      </c>
      <c r="G103" s="7" t="s">
        <v>31</v>
      </c>
      <c r="H103" s="9">
        <v>0</v>
      </c>
      <c r="I103" s="9">
        <v>5000</v>
      </c>
      <c r="J103" s="9">
        <v>3478</v>
      </c>
      <c r="K103" s="10">
        <v>0.6956</v>
      </c>
      <c r="L103" s="11"/>
      <c r="M103" s="12">
        <v>3478</v>
      </c>
    </row>
    <row r="104" spans="1:13" x14ac:dyDescent="0.2">
      <c r="A104" s="7" t="s">
        <v>122</v>
      </c>
      <c r="B104" s="7" t="s">
        <v>123</v>
      </c>
      <c r="C104" s="7" t="s">
        <v>363</v>
      </c>
      <c r="D104" s="8">
        <v>5361</v>
      </c>
      <c r="E104" s="7" t="s">
        <v>200</v>
      </c>
      <c r="F104" s="7" t="s">
        <v>36</v>
      </c>
      <c r="G104" s="7" t="s">
        <v>37</v>
      </c>
      <c r="H104" s="9">
        <v>20000</v>
      </c>
      <c r="I104" s="9">
        <v>20000</v>
      </c>
      <c r="J104" s="9">
        <v>2300</v>
      </c>
      <c r="K104" s="10">
        <v>0.115</v>
      </c>
      <c r="L104" s="11">
        <v>3500</v>
      </c>
      <c r="M104" s="12">
        <v>-1200</v>
      </c>
    </row>
    <row r="105" spans="1:13" x14ac:dyDescent="0.2">
      <c r="A105" s="7" t="s">
        <v>122</v>
      </c>
      <c r="B105" s="7" t="s">
        <v>123</v>
      </c>
      <c r="C105" s="7" t="s">
        <v>363</v>
      </c>
      <c r="D105" s="8">
        <v>5362</v>
      </c>
      <c r="E105" s="7" t="s">
        <v>99</v>
      </c>
      <c r="F105" s="7" t="s">
        <v>30</v>
      </c>
      <c r="G105" s="7" t="s">
        <v>31</v>
      </c>
      <c r="H105" s="9">
        <v>500000</v>
      </c>
      <c r="I105" s="9">
        <v>1565000</v>
      </c>
      <c r="J105" s="9">
        <v>1304527.8799999999</v>
      </c>
      <c r="K105" s="10">
        <v>0.83356414057507977</v>
      </c>
      <c r="L105" s="11">
        <v>661759</v>
      </c>
      <c r="M105" s="12">
        <v>642768.87999999989</v>
      </c>
    </row>
    <row r="106" spans="1:13" x14ac:dyDescent="0.2">
      <c r="A106" s="7" t="s">
        <v>122</v>
      </c>
      <c r="B106" s="7" t="s">
        <v>123</v>
      </c>
      <c r="C106" s="7" t="s">
        <v>363</v>
      </c>
      <c r="D106" s="8">
        <v>5494</v>
      </c>
      <c r="E106" s="7" t="s">
        <v>201</v>
      </c>
      <c r="F106" s="7" t="s">
        <v>135</v>
      </c>
      <c r="G106" s="7" t="s">
        <v>136</v>
      </c>
      <c r="H106" s="9">
        <v>20000</v>
      </c>
      <c r="I106" s="9">
        <v>0</v>
      </c>
      <c r="J106" s="9"/>
      <c r="K106" s="10" t="s">
        <v>367</v>
      </c>
      <c r="L106" s="11">
        <v>19950</v>
      </c>
      <c r="M106" s="12">
        <v>-19950</v>
      </c>
    </row>
    <row r="107" spans="1:13" x14ac:dyDescent="0.2">
      <c r="A107" s="7" t="s">
        <v>122</v>
      </c>
      <c r="B107" s="7" t="s">
        <v>123</v>
      </c>
      <c r="C107" s="7" t="s">
        <v>363</v>
      </c>
      <c r="D107" s="8">
        <v>5499</v>
      </c>
      <c r="E107" s="7" t="s">
        <v>105</v>
      </c>
      <c r="F107" s="7" t="s">
        <v>100</v>
      </c>
      <c r="G107" s="7" t="s">
        <v>101</v>
      </c>
      <c r="H107" s="9">
        <v>500000</v>
      </c>
      <c r="I107" s="9">
        <v>697000</v>
      </c>
      <c r="J107" s="9">
        <v>617800.91</v>
      </c>
      <c r="K107" s="10">
        <v>0.88637146341463424</v>
      </c>
      <c r="L107" s="11">
        <v>582032.47</v>
      </c>
      <c r="M107" s="12">
        <v>35768.440000000061</v>
      </c>
    </row>
    <row r="108" spans="1:13" x14ac:dyDescent="0.2">
      <c r="A108" s="7" t="s">
        <v>122</v>
      </c>
      <c r="B108" s="7" t="s">
        <v>123</v>
      </c>
      <c r="C108" s="7" t="s">
        <v>363</v>
      </c>
      <c r="D108" s="8">
        <v>5909</v>
      </c>
      <c r="E108" s="7" t="s">
        <v>202</v>
      </c>
      <c r="F108" s="7" t="s">
        <v>100</v>
      </c>
      <c r="G108" s="7" t="s">
        <v>101</v>
      </c>
      <c r="H108" s="9"/>
      <c r="I108" s="9"/>
      <c r="J108" s="9"/>
      <c r="K108" s="10" t="s">
        <v>367</v>
      </c>
      <c r="L108" s="11">
        <v>3795511</v>
      </c>
      <c r="M108" s="12">
        <v>-3795511</v>
      </c>
    </row>
    <row r="109" spans="1:13" x14ac:dyDescent="0.2">
      <c r="A109" s="7" t="s">
        <v>122</v>
      </c>
      <c r="B109" s="7" t="s">
        <v>123</v>
      </c>
      <c r="C109" s="7" t="s">
        <v>363</v>
      </c>
      <c r="D109" s="8">
        <v>6111</v>
      </c>
      <c r="E109" s="7" t="s">
        <v>203</v>
      </c>
      <c r="F109" s="7" t="s">
        <v>30</v>
      </c>
      <c r="G109" s="7" t="s">
        <v>31</v>
      </c>
      <c r="H109" s="9">
        <v>0</v>
      </c>
      <c r="I109" s="9">
        <v>167000</v>
      </c>
      <c r="J109" s="9">
        <v>167000</v>
      </c>
      <c r="K109" s="10">
        <v>1</v>
      </c>
      <c r="L109" s="11"/>
      <c r="M109" s="12">
        <v>167000</v>
      </c>
    </row>
    <row r="110" spans="1:13" x14ac:dyDescent="0.2">
      <c r="A110" s="7" t="s">
        <v>122</v>
      </c>
      <c r="B110" s="7" t="s">
        <v>123</v>
      </c>
      <c r="C110" s="7" t="s">
        <v>363</v>
      </c>
      <c r="D110" s="8">
        <v>6121</v>
      </c>
      <c r="E110" s="7" t="s">
        <v>204</v>
      </c>
      <c r="F110" s="7" t="s">
        <v>30</v>
      </c>
      <c r="G110" s="7" t="s">
        <v>31</v>
      </c>
      <c r="H110" s="9">
        <v>0</v>
      </c>
      <c r="I110" s="9">
        <v>1041000</v>
      </c>
      <c r="J110" s="9">
        <v>756813.72</v>
      </c>
      <c r="K110" s="10">
        <v>0.72700645533141206</v>
      </c>
      <c r="L110" s="11"/>
      <c r="M110" s="12">
        <v>756813.72</v>
      </c>
    </row>
    <row r="111" spans="1:13" x14ac:dyDescent="0.2">
      <c r="A111" s="7" t="s">
        <v>122</v>
      </c>
      <c r="B111" s="7" t="s">
        <v>123</v>
      </c>
      <c r="C111" s="7" t="s">
        <v>363</v>
      </c>
      <c r="D111" s="8">
        <v>6122</v>
      </c>
      <c r="E111" s="7" t="s">
        <v>205</v>
      </c>
      <c r="F111" s="7" t="s">
        <v>129</v>
      </c>
      <c r="G111" s="7" t="s">
        <v>130</v>
      </c>
      <c r="H111" s="9"/>
      <c r="I111" s="9"/>
      <c r="J111" s="9"/>
      <c r="K111" s="10" t="s">
        <v>367</v>
      </c>
      <c r="L111" s="11">
        <v>117305.87</v>
      </c>
      <c r="M111" s="12">
        <v>-117305.87</v>
      </c>
    </row>
    <row r="112" spans="1:13" x14ac:dyDescent="0.2">
      <c r="A112" s="7" t="s">
        <v>122</v>
      </c>
      <c r="B112" s="7" t="s">
        <v>123</v>
      </c>
      <c r="C112" s="7" t="s">
        <v>363</v>
      </c>
      <c r="D112" s="8">
        <v>6122</v>
      </c>
      <c r="E112" s="7" t="s">
        <v>205</v>
      </c>
      <c r="F112" s="7" t="s">
        <v>30</v>
      </c>
      <c r="G112" s="7" t="s">
        <v>31</v>
      </c>
      <c r="H112" s="9">
        <v>0</v>
      </c>
      <c r="I112" s="9">
        <v>2897000</v>
      </c>
      <c r="J112" s="9">
        <v>2146999.08</v>
      </c>
      <c r="K112" s="10">
        <v>0.74111117707973773</v>
      </c>
      <c r="L112" s="11"/>
      <c r="M112" s="12">
        <v>2146999.08</v>
      </c>
    </row>
    <row r="113" spans="1:13" x14ac:dyDescent="0.2">
      <c r="A113" s="7" t="s">
        <v>122</v>
      </c>
      <c r="B113" s="7" t="s">
        <v>123</v>
      </c>
      <c r="C113" s="7" t="s">
        <v>363</v>
      </c>
      <c r="D113" s="8">
        <v>6123</v>
      </c>
      <c r="E113" s="7" t="s">
        <v>206</v>
      </c>
      <c r="F113" s="7" t="s">
        <v>30</v>
      </c>
      <c r="G113" s="7" t="s">
        <v>31</v>
      </c>
      <c r="H113" s="9">
        <v>0</v>
      </c>
      <c r="I113" s="9">
        <v>651000</v>
      </c>
      <c r="J113" s="9">
        <v>649599</v>
      </c>
      <c r="K113" s="10">
        <v>0.99784792626728114</v>
      </c>
      <c r="L113" s="11"/>
      <c r="M113" s="12">
        <v>649599</v>
      </c>
    </row>
    <row r="114" spans="1:13" x14ac:dyDescent="0.2">
      <c r="A114" s="7" t="s">
        <v>122</v>
      </c>
      <c r="B114" s="7" t="s">
        <v>123</v>
      </c>
      <c r="C114" s="7" t="s">
        <v>363</v>
      </c>
      <c r="D114" s="8">
        <v>6125</v>
      </c>
      <c r="E114" s="7" t="s">
        <v>207</v>
      </c>
      <c r="F114" s="7" t="s">
        <v>30</v>
      </c>
      <c r="G114" s="7" t="s">
        <v>31</v>
      </c>
      <c r="H114" s="9">
        <v>0</v>
      </c>
      <c r="I114" s="9">
        <v>3555000</v>
      </c>
      <c r="J114" s="9">
        <v>3553006</v>
      </c>
      <c r="K114" s="10">
        <v>0.99943909985935298</v>
      </c>
      <c r="L114" s="11"/>
      <c r="M114" s="12">
        <v>3553006</v>
      </c>
    </row>
    <row r="115" spans="1:13" x14ac:dyDescent="0.2">
      <c r="A115" s="7" t="s">
        <v>122</v>
      </c>
      <c r="B115" s="7" t="s">
        <v>123</v>
      </c>
      <c r="C115" s="7" t="s">
        <v>363</v>
      </c>
      <c r="D115" s="8">
        <v>6130</v>
      </c>
      <c r="E115" s="7" t="s">
        <v>208</v>
      </c>
      <c r="F115" s="7" t="s">
        <v>131</v>
      </c>
      <c r="G115" s="7" t="s">
        <v>132</v>
      </c>
      <c r="H115" s="9">
        <v>3000000</v>
      </c>
      <c r="I115" s="9">
        <v>3000000</v>
      </c>
      <c r="J115" s="9">
        <v>734658</v>
      </c>
      <c r="K115" s="10">
        <v>0.24488599999999999</v>
      </c>
      <c r="L115" s="11">
        <v>468300</v>
      </c>
      <c r="M115" s="12">
        <v>266358</v>
      </c>
    </row>
    <row r="116" spans="1:13" x14ac:dyDescent="0.2">
      <c r="A116" s="7" t="s">
        <v>122</v>
      </c>
      <c r="B116" s="7" t="s">
        <v>123</v>
      </c>
      <c r="C116" s="7" t="s">
        <v>363</v>
      </c>
      <c r="D116" s="8">
        <v>6202</v>
      </c>
      <c r="E116" s="7" t="s">
        <v>209</v>
      </c>
      <c r="F116" s="7" t="s">
        <v>131</v>
      </c>
      <c r="G116" s="7" t="s">
        <v>132</v>
      </c>
      <c r="H116" s="9">
        <v>0</v>
      </c>
      <c r="I116" s="9">
        <v>1060000</v>
      </c>
      <c r="J116" s="9">
        <v>1059730</v>
      </c>
      <c r="K116" s="10">
        <v>0.99974528301886789</v>
      </c>
      <c r="L116" s="11"/>
      <c r="M116" s="12">
        <v>1059730</v>
      </c>
    </row>
    <row r="117" spans="1:13" x14ac:dyDescent="0.2">
      <c r="A117" s="41"/>
      <c r="B117" s="41"/>
      <c r="C117" s="41"/>
      <c r="D117" s="41"/>
      <c r="E117" s="42" t="s">
        <v>359</v>
      </c>
      <c r="F117" s="41"/>
      <c r="G117" s="41"/>
      <c r="H117" s="43">
        <f>SUM(H41:H116)</f>
        <v>36478000</v>
      </c>
      <c r="I117" s="43">
        <f t="shared" ref="I117:M117" si="1">SUM(I41:I116)</f>
        <v>85397000</v>
      </c>
      <c r="J117" s="43">
        <f t="shared" si="1"/>
        <v>68301770.229999989</v>
      </c>
      <c r="K117" s="43">
        <f t="shared" si="1"/>
        <v>44.361450124364794</v>
      </c>
      <c r="L117" s="43">
        <f t="shared" si="1"/>
        <v>33996424.099999994</v>
      </c>
      <c r="M117" s="43">
        <f t="shared" si="1"/>
        <v>34305346.129999988</v>
      </c>
    </row>
  </sheetData>
  <mergeCells count="2">
    <mergeCell ref="A4:M4"/>
    <mergeCell ref="A40:M40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55" workbookViewId="0">
      <selection activeCell="M88" sqref="A88:M88"/>
    </sheetView>
  </sheetViews>
  <sheetFormatPr defaultRowHeight="12.75" x14ac:dyDescent="0.2"/>
  <cols>
    <col min="1" max="1" width="5.83203125" bestFit="1" customWidth="1"/>
    <col min="2" max="2" width="31.5" bestFit="1" customWidth="1"/>
    <col min="3" max="3" width="6.83203125" bestFit="1" customWidth="1"/>
    <col min="4" max="4" width="5.83203125" bestFit="1" customWidth="1"/>
    <col min="5" max="5" width="80.6640625" bestFit="1" customWidth="1"/>
    <col min="6" max="6" width="5.1640625" bestFit="1" customWidth="1"/>
    <col min="7" max="7" width="53.5" bestFit="1" customWidth="1"/>
    <col min="8" max="9" width="15.83203125" bestFit="1" customWidth="1"/>
    <col min="10" max="10" width="14.6640625" bestFit="1" customWidth="1"/>
    <col min="11" max="11" width="9.33203125" bestFit="1" customWidth="1"/>
    <col min="12" max="12" width="15.83203125" bestFit="1" customWidth="1"/>
    <col min="13" max="13" width="15.33203125" bestFit="1" customWidth="1"/>
  </cols>
  <sheetData>
    <row r="1" spans="1:13" ht="15.75" x14ac:dyDescent="0.25">
      <c r="A1" s="81" t="s">
        <v>377</v>
      </c>
    </row>
    <row r="3" spans="1:13" ht="38.25" x14ac:dyDescent="0.2">
      <c r="A3" s="44" t="s">
        <v>0</v>
      </c>
      <c r="B3" s="44" t="s">
        <v>1</v>
      </c>
      <c r="C3" s="44" t="s">
        <v>364</v>
      </c>
      <c r="D3" s="44" t="s">
        <v>2</v>
      </c>
      <c r="E3" s="44" t="s">
        <v>3</v>
      </c>
      <c r="F3" s="44" t="s">
        <v>4</v>
      </c>
      <c r="G3" s="44" t="s">
        <v>5</v>
      </c>
      <c r="H3" s="45" t="s">
        <v>6</v>
      </c>
      <c r="I3" s="45" t="s">
        <v>7</v>
      </c>
      <c r="J3" s="45" t="s">
        <v>8</v>
      </c>
      <c r="K3" s="46" t="s">
        <v>365</v>
      </c>
      <c r="L3" s="45" t="s">
        <v>9</v>
      </c>
      <c r="M3" s="47" t="s">
        <v>366</v>
      </c>
    </row>
    <row r="4" spans="1:13" x14ac:dyDescent="0.2">
      <c r="A4" s="6" t="s">
        <v>368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">
      <c r="A5" s="7" t="s">
        <v>210</v>
      </c>
      <c r="B5" s="7" t="s">
        <v>211</v>
      </c>
      <c r="C5" s="7" t="s">
        <v>362</v>
      </c>
      <c r="D5" s="8">
        <v>1361</v>
      </c>
      <c r="E5" s="7" t="s">
        <v>27</v>
      </c>
      <c r="F5" s="7"/>
      <c r="G5" s="7"/>
      <c r="H5" s="9"/>
      <c r="I5" s="9"/>
      <c r="J5" s="9">
        <v>750</v>
      </c>
      <c r="K5" s="10" t="s">
        <v>367</v>
      </c>
      <c r="L5" s="11"/>
      <c r="M5" s="12">
        <v>750</v>
      </c>
    </row>
    <row r="6" spans="1:13" x14ac:dyDescent="0.2">
      <c r="A6" s="7" t="s">
        <v>210</v>
      </c>
      <c r="B6" s="7" t="s">
        <v>211</v>
      </c>
      <c r="C6" s="7" t="s">
        <v>362</v>
      </c>
      <c r="D6" s="8">
        <v>2119</v>
      </c>
      <c r="E6" s="7" t="s">
        <v>212</v>
      </c>
      <c r="F6" s="7" t="s">
        <v>131</v>
      </c>
      <c r="G6" s="7" t="s">
        <v>132</v>
      </c>
      <c r="H6" s="9"/>
      <c r="I6" s="9"/>
      <c r="J6" s="9">
        <v>50530.8</v>
      </c>
      <c r="K6" s="10" t="s">
        <v>367</v>
      </c>
      <c r="L6" s="11"/>
      <c r="M6" s="12">
        <v>50530.8</v>
      </c>
    </row>
    <row r="7" spans="1:13" x14ac:dyDescent="0.2">
      <c r="A7" s="7" t="s">
        <v>210</v>
      </c>
      <c r="B7" s="7" t="s">
        <v>211</v>
      </c>
      <c r="C7" s="7" t="s">
        <v>362</v>
      </c>
      <c r="D7" s="8">
        <v>2211</v>
      </c>
      <c r="E7" s="7" t="s">
        <v>213</v>
      </c>
      <c r="F7" s="7" t="s">
        <v>131</v>
      </c>
      <c r="G7" s="7" t="s">
        <v>132</v>
      </c>
      <c r="H7" s="9">
        <v>0</v>
      </c>
      <c r="I7" s="9">
        <v>120000</v>
      </c>
      <c r="J7" s="9">
        <v>119901.61</v>
      </c>
      <c r="K7" s="10">
        <v>0.9991800833333333</v>
      </c>
      <c r="L7" s="11"/>
      <c r="M7" s="12">
        <v>119901.61</v>
      </c>
    </row>
    <row r="8" spans="1:13" x14ac:dyDescent="0.2">
      <c r="A8" s="7" t="s">
        <v>210</v>
      </c>
      <c r="B8" s="7" t="s">
        <v>211</v>
      </c>
      <c r="C8" s="7" t="s">
        <v>362</v>
      </c>
      <c r="D8" s="8">
        <v>2212</v>
      </c>
      <c r="E8" s="7" t="s">
        <v>40</v>
      </c>
      <c r="F8" s="7" t="s">
        <v>131</v>
      </c>
      <c r="G8" s="7" t="s">
        <v>132</v>
      </c>
      <c r="H8" s="9"/>
      <c r="I8" s="9"/>
      <c r="J8" s="9">
        <v>7857.73</v>
      </c>
      <c r="K8" s="10" t="s">
        <v>367</v>
      </c>
      <c r="L8" s="11">
        <v>107722</v>
      </c>
      <c r="M8" s="12">
        <v>-99864.27</v>
      </c>
    </row>
    <row r="9" spans="1:13" x14ac:dyDescent="0.2">
      <c r="A9" s="7" t="s">
        <v>210</v>
      </c>
      <c r="B9" s="7" t="s">
        <v>211</v>
      </c>
      <c r="C9" s="7" t="s">
        <v>362</v>
      </c>
      <c r="D9" s="8">
        <v>2324</v>
      </c>
      <c r="E9" s="7" t="s">
        <v>48</v>
      </c>
      <c r="F9" s="7" t="s">
        <v>131</v>
      </c>
      <c r="G9" s="7" t="s">
        <v>132</v>
      </c>
      <c r="H9" s="9"/>
      <c r="I9" s="9"/>
      <c r="J9" s="9"/>
      <c r="K9" s="10" t="s">
        <v>367</v>
      </c>
      <c r="L9" s="11">
        <v>144578</v>
      </c>
      <c r="M9" s="12">
        <v>-144578</v>
      </c>
    </row>
    <row r="10" spans="1:13" x14ac:dyDescent="0.2">
      <c r="A10" s="7" t="s">
        <v>210</v>
      </c>
      <c r="B10" s="7" t="s">
        <v>211</v>
      </c>
      <c r="C10" s="7" t="s">
        <v>362</v>
      </c>
      <c r="D10" s="8">
        <v>2324</v>
      </c>
      <c r="E10" s="7" t="s">
        <v>48</v>
      </c>
      <c r="F10" s="7" t="s">
        <v>81</v>
      </c>
      <c r="G10" s="7" t="s">
        <v>82</v>
      </c>
      <c r="H10" s="9"/>
      <c r="I10" s="9"/>
      <c r="J10" s="9"/>
      <c r="K10" s="10" t="s">
        <v>367</v>
      </c>
      <c r="L10" s="11">
        <v>852657.94</v>
      </c>
      <c r="M10" s="12">
        <v>-852657.94</v>
      </c>
    </row>
    <row r="11" spans="1:13" x14ac:dyDescent="0.2">
      <c r="A11" s="7" t="s">
        <v>210</v>
      </c>
      <c r="B11" s="7" t="s">
        <v>211</v>
      </c>
      <c r="C11" s="7" t="s">
        <v>362</v>
      </c>
      <c r="D11" s="8">
        <v>2324</v>
      </c>
      <c r="E11" s="7" t="s">
        <v>48</v>
      </c>
      <c r="F11" s="7" t="s">
        <v>30</v>
      </c>
      <c r="G11" s="7" t="s">
        <v>31</v>
      </c>
      <c r="H11" s="9"/>
      <c r="I11" s="9"/>
      <c r="J11" s="9"/>
      <c r="K11" s="10" t="s">
        <v>367</v>
      </c>
      <c r="L11" s="11">
        <v>35453</v>
      </c>
      <c r="M11" s="12">
        <v>-35453</v>
      </c>
    </row>
    <row r="12" spans="1:13" x14ac:dyDescent="0.2">
      <c r="A12" s="7" t="s">
        <v>210</v>
      </c>
      <c r="B12" s="7" t="s">
        <v>211</v>
      </c>
      <c r="C12" s="7" t="s">
        <v>362</v>
      </c>
      <c r="D12" s="8">
        <v>2329</v>
      </c>
      <c r="E12" s="7" t="s">
        <v>52</v>
      </c>
      <c r="F12" s="7" t="s">
        <v>73</v>
      </c>
      <c r="G12" s="7" t="s">
        <v>74</v>
      </c>
      <c r="H12" s="9"/>
      <c r="I12" s="9"/>
      <c r="J12" s="9"/>
      <c r="K12" s="10" t="s">
        <v>367</v>
      </c>
      <c r="L12" s="11">
        <v>724763.11</v>
      </c>
      <c r="M12" s="12">
        <v>-724763.11</v>
      </c>
    </row>
    <row r="13" spans="1:13" x14ac:dyDescent="0.2">
      <c r="A13" s="7" t="s">
        <v>210</v>
      </c>
      <c r="B13" s="7" t="s">
        <v>211</v>
      </c>
      <c r="C13" s="7" t="s">
        <v>362</v>
      </c>
      <c r="D13" s="8">
        <v>2329</v>
      </c>
      <c r="E13" s="7" t="s">
        <v>52</v>
      </c>
      <c r="F13" s="7" t="s">
        <v>49</v>
      </c>
      <c r="G13" s="7" t="s">
        <v>50</v>
      </c>
      <c r="H13" s="9">
        <v>49745000</v>
      </c>
      <c r="I13" s="9">
        <v>27751000</v>
      </c>
      <c r="J13" s="9">
        <v>0</v>
      </c>
      <c r="K13" s="10">
        <v>0</v>
      </c>
      <c r="L13" s="11"/>
      <c r="M13" s="12">
        <v>0</v>
      </c>
    </row>
    <row r="14" spans="1:13" x14ac:dyDescent="0.2">
      <c r="A14" s="7" t="s">
        <v>210</v>
      </c>
      <c r="B14" s="7" t="s">
        <v>211</v>
      </c>
      <c r="C14" s="7" t="s">
        <v>362</v>
      </c>
      <c r="D14" s="8">
        <v>4116</v>
      </c>
      <c r="E14" s="7" t="s">
        <v>157</v>
      </c>
      <c r="F14" s="7"/>
      <c r="G14" s="7"/>
      <c r="H14" s="9">
        <v>0</v>
      </c>
      <c r="I14" s="9">
        <v>785000</v>
      </c>
      <c r="J14" s="9">
        <v>785605.81</v>
      </c>
      <c r="K14" s="10">
        <v>1.0007717324840766</v>
      </c>
      <c r="L14" s="11">
        <v>2452351.7000000002</v>
      </c>
      <c r="M14" s="12">
        <v>-1666745.8900000001</v>
      </c>
    </row>
    <row r="15" spans="1:13" x14ac:dyDescent="0.2">
      <c r="A15" s="7" t="s">
        <v>210</v>
      </c>
      <c r="B15" s="7" t="s">
        <v>211</v>
      </c>
      <c r="C15" s="7" t="s">
        <v>362</v>
      </c>
      <c r="D15" s="8">
        <v>4213</v>
      </c>
      <c r="E15" s="7" t="s">
        <v>214</v>
      </c>
      <c r="F15" s="7"/>
      <c r="G15" s="7"/>
      <c r="H15" s="9"/>
      <c r="I15" s="9"/>
      <c r="J15" s="9"/>
      <c r="K15" s="10" t="s">
        <v>367</v>
      </c>
      <c r="L15" s="11">
        <v>2700609.42</v>
      </c>
      <c r="M15" s="12">
        <v>-2700609.42</v>
      </c>
    </row>
    <row r="16" spans="1:13" x14ac:dyDescent="0.2">
      <c r="A16" s="7" t="s">
        <v>210</v>
      </c>
      <c r="B16" s="7" t="s">
        <v>211</v>
      </c>
      <c r="C16" s="7" t="s">
        <v>362</v>
      </c>
      <c r="D16" s="8">
        <v>4216</v>
      </c>
      <c r="E16" s="7" t="s">
        <v>215</v>
      </c>
      <c r="F16" s="7"/>
      <c r="G16" s="7"/>
      <c r="H16" s="9">
        <v>0</v>
      </c>
      <c r="I16" s="9">
        <v>19940000</v>
      </c>
      <c r="J16" s="9">
        <v>19936232.059999999</v>
      </c>
      <c r="K16" s="10">
        <v>0.99981103610832489</v>
      </c>
      <c r="L16" s="11">
        <v>75498584.510000005</v>
      </c>
      <c r="M16" s="12">
        <v>-55562352.450000003</v>
      </c>
    </row>
    <row r="17" spans="1:13" x14ac:dyDescent="0.2">
      <c r="A17" s="7" t="s">
        <v>210</v>
      </c>
      <c r="B17" s="7" t="s">
        <v>211</v>
      </c>
      <c r="C17" s="7" t="s">
        <v>362</v>
      </c>
      <c r="D17" s="8">
        <v>4223</v>
      </c>
      <c r="E17" s="7" t="s">
        <v>217</v>
      </c>
      <c r="F17" s="7"/>
      <c r="G17" s="7"/>
      <c r="H17" s="9">
        <v>0</v>
      </c>
      <c r="I17" s="9">
        <v>678000</v>
      </c>
      <c r="J17" s="9">
        <v>677224.74</v>
      </c>
      <c r="K17" s="10">
        <v>0.99885654867256635</v>
      </c>
      <c r="L17" s="11"/>
      <c r="M17" s="12">
        <v>677224.74</v>
      </c>
    </row>
    <row r="18" spans="1:13" x14ac:dyDescent="0.2">
      <c r="A18" s="15"/>
      <c r="B18" s="15"/>
      <c r="C18" s="15"/>
      <c r="D18" s="62"/>
      <c r="E18" s="15" t="s">
        <v>368</v>
      </c>
      <c r="F18" s="15"/>
      <c r="G18" s="15"/>
      <c r="H18" s="16">
        <f>SUM(H5:H17)</f>
        <v>49745000</v>
      </c>
      <c r="I18" s="16">
        <f t="shared" ref="I18:M18" si="0">SUM(I5:I17)</f>
        <v>49274000</v>
      </c>
      <c r="J18" s="16">
        <f t="shared" si="0"/>
        <v>21578102.749999996</v>
      </c>
      <c r="K18" s="63">
        <f>J18/I18</f>
        <v>0.43792066302715421</v>
      </c>
      <c r="L18" s="16">
        <f t="shared" si="0"/>
        <v>82516719.680000007</v>
      </c>
      <c r="M18" s="16">
        <f t="shared" si="0"/>
        <v>-60938616.93</v>
      </c>
    </row>
    <row r="19" spans="1:13" x14ac:dyDescent="0.2">
      <c r="A19" s="18" t="s">
        <v>359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x14ac:dyDescent="0.2">
      <c r="A20" s="7" t="s">
        <v>210</v>
      </c>
      <c r="B20" s="7" t="s">
        <v>211</v>
      </c>
      <c r="C20" s="7" t="s">
        <v>363</v>
      </c>
      <c r="D20" s="8">
        <v>5011</v>
      </c>
      <c r="E20" s="7" t="s">
        <v>218</v>
      </c>
      <c r="F20" s="7" t="s">
        <v>73</v>
      </c>
      <c r="G20" s="7" t="s">
        <v>74</v>
      </c>
      <c r="H20" s="9">
        <v>1038000</v>
      </c>
      <c r="I20" s="9">
        <v>838000</v>
      </c>
      <c r="J20" s="9"/>
      <c r="K20" s="10">
        <v>0</v>
      </c>
      <c r="L20" s="11"/>
      <c r="M20" s="12">
        <v>0</v>
      </c>
    </row>
    <row r="21" spans="1:13" x14ac:dyDescent="0.2">
      <c r="A21" s="7" t="s">
        <v>210</v>
      </c>
      <c r="B21" s="7" t="s">
        <v>211</v>
      </c>
      <c r="C21" s="7" t="s">
        <v>363</v>
      </c>
      <c r="D21" s="8">
        <v>5011</v>
      </c>
      <c r="E21" s="7" t="s">
        <v>218</v>
      </c>
      <c r="F21" s="7" t="s">
        <v>81</v>
      </c>
      <c r="G21" s="7" t="s">
        <v>82</v>
      </c>
      <c r="H21" s="9"/>
      <c r="I21" s="9"/>
      <c r="J21" s="9"/>
      <c r="K21" s="10" t="s">
        <v>367</v>
      </c>
      <c r="L21" s="11">
        <v>740579</v>
      </c>
      <c r="M21" s="12">
        <v>-740579</v>
      </c>
    </row>
    <row r="22" spans="1:13" x14ac:dyDescent="0.2">
      <c r="A22" s="7" t="s">
        <v>210</v>
      </c>
      <c r="B22" s="7" t="s">
        <v>211</v>
      </c>
      <c r="C22" s="7" t="s">
        <v>363</v>
      </c>
      <c r="D22" s="8">
        <v>5011</v>
      </c>
      <c r="E22" s="7" t="s">
        <v>218</v>
      </c>
      <c r="F22" s="7" t="s">
        <v>30</v>
      </c>
      <c r="G22" s="7" t="s">
        <v>31</v>
      </c>
      <c r="H22" s="9"/>
      <c r="I22" s="9"/>
      <c r="J22" s="9"/>
      <c r="K22" s="10" t="s">
        <v>367</v>
      </c>
      <c r="L22" s="11">
        <v>432317</v>
      </c>
      <c r="M22" s="12">
        <v>-432317</v>
      </c>
    </row>
    <row r="23" spans="1:13" x14ac:dyDescent="0.2">
      <c r="A23" s="7" t="s">
        <v>210</v>
      </c>
      <c r="B23" s="7" t="s">
        <v>211</v>
      </c>
      <c r="C23" s="7" t="s">
        <v>363</v>
      </c>
      <c r="D23" s="8">
        <v>5021</v>
      </c>
      <c r="E23" s="7" t="s">
        <v>219</v>
      </c>
      <c r="F23" s="7" t="s">
        <v>73</v>
      </c>
      <c r="G23" s="7" t="s">
        <v>74</v>
      </c>
      <c r="H23" s="9">
        <v>688000</v>
      </c>
      <c r="I23" s="9">
        <v>688000</v>
      </c>
      <c r="J23" s="9"/>
      <c r="K23" s="10">
        <v>0</v>
      </c>
      <c r="L23" s="11"/>
      <c r="M23" s="12">
        <v>0</v>
      </c>
    </row>
    <row r="24" spans="1:13" x14ac:dyDescent="0.2">
      <c r="A24" s="7" t="s">
        <v>210</v>
      </c>
      <c r="B24" s="7" t="s">
        <v>211</v>
      </c>
      <c r="C24" s="7" t="s">
        <v>363</v>
      </c>
      <c r="D24" s="8">
        <v>5021</v>
      </c>
      <c r="E24" s="7" t="s">
        <v>219</v>
      </c>
      <c r="F24" s="7" t="s">
        <v>81</v>
      </c>
      <c r="G24" s="7" t="s">
        <v>82</v>
      </c>
      <c r="H24" s="9"/>
      <c r="I24" s="9"/>
      <c r="J24" s="9"/>
      <c r="K24" s="10" t="s">
        <v>367</v>
      </c>
      <c r="L24" s="11">
        <v>35476</v>
      </c>
      <c r="M24" s="12">
        <v>-35476</v>
      </c>
    </row>
    <row r="25" spans="1:13" x14ac:dyDescent="0.2">
      <c r="A25" s="7" t="s">
        <v>210</v>
      </c>
      <c r="B25" s="7" t="s">
        <v>211</v>
      </c>
      <c r="C25" s="7" t="s">
        <v>363</v>
      </c>
      <c r="D25" s="8">
        <v>5021</v>
      </c>
      <c r="E25" s="7" t="s">
        <v>219</v>
      </c>
      <c r="F25" s="7" t="s">
        <v>30</v>
      </c>
      <c r="G25" s="7" t="s">
        <v>31</v>
      </c>
      <c r="H25" s="9"/>
      <c r="I25" s="9"/>
      <c r="J25" s="9"/>
      <c r="K25" s="10" t="s">
        <v>367</v>
      </c>
      <c r="L25" s="11">
        <v>8000</v>
      </c>
      <c r="M25" s="12">
        <v>-8000</v>
      </c>
    </row>
    <row r="26" spans="1:13" x14ac:dyDescent="0.2">
      <c r="A26" s="7" t="s">
        <v>210</v>
      </c>
      <c r="B26" s="7" t="s">
        <v>211</v>
      </c>
      <c r="C26" s="7" t="s">
        <v>363</v>
      </c>
      <c r="D26" s="8">
        <v>5031</v>
      </c>
      <c r="E26" s="7" t="s">
        <v>220</v>
      </c>
      <c r="F26" s="7" t="s">
        <v>73</v>
      </c>
      <c r="G26" s="7" t="s">
        <v>74</v>
      </c>
      <c r="H26" s="9">
        <v>260000</v>
      </c>
      <c r="I26" s="9">
        <v>199000</v>
      </c>
      <c r="J26" s="9"/>
      <c r="K26" s="10">
        <v>0</v>
      </c>
      <c r="L26" s="11"/>
      <c r="M26" s="12">
        <v>0</v>
      </c>
    </row>
    <row r="27" spans="1:13" x14ac:dyDescent="0.2">
      <c r="A27" s="7" t="s">
        <v>210</v>
      </c>
      <c r="B27" s="7" t="s">
        <v>211</v>
      </c>
      <c r="C27" s="7" t="s">
        <v>363</v>
      </c>
      <c r="D27" s="8">
        <v>5031</v>
      </c>
      <c r="E27" s="7" t="s">
        <v>220</v>
      </c>
      <c r="F27" s="7" t="s">
        <v>81</v>
      </c>
      <c r="G27" s="7" t="s">
        <v>82</v>
      </c>
      <c r="H27" s="9"/>
      <c r="I27" s="9"/>
      <c r="J27" s="9"/>
      <c r="K27" s="10" t="s">
        <v>367</v>
      </c>
      <c r="L27" s="11">
        <v>185145</v>
      </c>
      <c r="M27" s="12">
        <v>-185145</v>
      </c>
    </row>
    <row r="28" spans="1:13" x14ac:dyDescent="0.2">
      <c r="A28" s="7" t="s">
        <v>210</v>
      </c>
      <c r="B28" s="7" t="s">
        <v>211</v>
      </c>
      <c r="C28" s="7" t="s">
        <v>363</v>
      </c>
      <c r="D28" s="8">
        <v>5031</v>
      </c>
      <c r="E28" s="7" t="s">
        <v>220</v>
      </c>
      <c r="F28" s="7" t="s">
        <v>30</v>
      </c>
      <c r="G28" s="7" t="s">
        <v>31</v>
      </c>
      <c r="H28" s="9"/>
      <c r="I28" s="9"/>
      <c r="J28" s="9"/>
      <c r="K28" s="10" t="s">
        <v>367</v>
      </c>
      <c r="L28" s="11">
        <v>108096</v>
      </c>
      <c r="M28" s="12">
        <v>-108096</v>
      </c>
    </row>
    <row r="29" spans="1:13" x14ac:dyDescent="0.2">
      <c r="A29" s="7" t="s">
        <v>210</v>
      </c>
      <c r="B29" s="7" t="s">
        <v>211</v>
      </c>
      <c r="C29" s="7" t="s">
        <v>363</v>
      </c>
      <c r="D29" s="8">
        <v>5032</v>
      </c>
      <c r="E29" s="7" t="s">
        <v>221</v>
      </c>
      <c r="F29" s="7" t="s">
        <v>73</v>
      </c>
      <c r="G29" s="7" t="s">
        <v>74</v>
      </c>
      <c r="H29" s="9">
        <v>95000</v>
      </c>
      <c r="I29" s="9">
        <v>85000</v>
      </c>
      <c r="J29" s="9"/>
      <c r="K29" s="10">
        <v>0</v>
      </c>
      <c r="L29" s="11"/>
      <c r="M29" s="12">
        <v>0</v>
      </c>
    </row>
    <row r="30" spans="1:13" x14ac:dyDescent="0.2">
      <c r="A30" s="7" t="s">
        <v>210</v>
      </c>
      <c r="B30" s="7" t="s">
        <v>211</v>
      </c>
      <c r="C30" s="7" t="s">
        <v>363</v>
      </c>
      <c r="D30" s="8">
        <v>5032</v>
      </c>
      <c r="E30" s="7" t="s">
        <v>221</v>
      </c>
      <c r="F30" s="7" t="s">
        <v>81</v>
      </c>
      <c r="G30" s="7" t="s">
        <v>82</v>
      </c>
      <c r="H30" s="9"/>
      <c r="I30" s="9"/>
      <c r="J30" s="9"/>
      <c r="K30" s="10" t="s">
        <v>367</v>
      </c>
      <c r="L30" s="11">
        <v>66652</v>
      </c>
      <c r="M30" s="12">
        <v>-66652</v>
      </c>
    </row>
    <row r="31" spans="1:13" x14ac:dyDescent="0.2">
      <c r="A31" s="7" t="s">
        <v>210</v>
      </c>
      <c r="B31" s="7" t="s">
        <v>211</v>
      </c>
      <c r="C31" s="7" t="s">
        <v>363</v>
      </c>
      <c r="D31" s="8">
        <v>5032</v>
      </c>
      <c r="E31" s="7" t="s">
        <v>221</v>
      </c>
      <c r="F31" s="7" t="s">
        <v>30</v>
      </c>
      <c r="G31" s="7" t="s">
        <v>31</v>
      </c>
      <c r="H31" s="9"/>
      <c r="I31" s="9"/>
      <c r="J31" s="9"/>
      <c r="K31" s="10" t="s">
        <v>367</v>
      </c>
      <c r="L31" s="11">
        <v>38834</v>
      </c>
      <c r="M31" s="12">
        <v>-38834</v>
      </c>
    </row>
    <row r="32" spans="1:13" x14ac:dyDescent="0.2">
      <c r="A32" s="7" t="s">
        <v>210</v>
      </c>
      <c r="B32" s="7" t="s">
        <v>211</v>
      </c>
      <c r="C32" s="7" t="s">
        <v>363</v>
      </c>
      <c r="D32" s="8">
        <v>5136</v>
      </c>
      <c r="E32" s="7" t="s">
        <v>222</v>
      </c>
      <c r="F32" s="7" t="s">
        <v>131</v>
      </c>
      <c r="G32" s="7" t="s">
        <v>132</v>
      </c>
      <c r="H32" s="9">
        <v>0</v>
      </c>
      <c r="I32" s="9">
        <v>5000</v>
      </c>
      <c r="J32" s="9">
        <v>1087</v>
      </c>
      <c r="K32" s="10">
        <v>0.21740000000000001</v>
      </c>
      <c r="L32" s="11"/>
      <c r="M32" s="12">
        <v>1087</v>
      </c>
    </row>
    <row r="33" spans="1:13" x14ac:dyDescent="0.2">
      <c r="A33" s="7" t="s">
        <v>210</v>
      </c>
      <c r="B33" s="7" t="s">
        <v>211</v>
      </c>
      <c r="C33" s="7" t="s">
        <v>363</v>
      </c>
      <c r="D33" s="8">
        <v>5136</v>
      </c>
      <c r="E33" s="7" t="s">
        <v>222</v>
      </c>
      <c r="F33" s="7" t="s">
        <v>30</v>
      </c>
      <c r="G33" s="7" t="s">
        <v>31</v>
      </c>
      <c r="H33" s="9"/>
      <c r="I33" s="9"/>
      <c r="J33" s="9"/>
      <c r="K33" s="10" t="s">
        <v>367</v>
      </c>
      <c r="L33" s="11">
        <v>6171</v>
      </c>
      <c r="M33" s="12">
        <v>-6171</v>
      </c>
    </row>
    <row r="34" spans="1:13" x14ac:dyDescent="0.2">
      <c r="A34" s="7" t="s">
        <v>210</v>
      </c>
      <c r="B34" s="7" t="s">
        <v>211</v>
      </c>
      <c r="C34" s="7" t="s">
        <v>363</v>
      </c>
      <c r="D34" s="8">
        <v>5137</v>
      </c>
      <c r="E34" s="7" t="s">
        <v>158</v>
      </c>
      <c r="F34" s="7" t="s">
        <v>69</v>
      </c>
      <c r="G34" s="7" t="s">
        <v>70</v>
      </c>
      <c r="H34" s="9">
        <v>0</v>
      </c>
      <c r="I34" s="9">
        <v>595000</v>
      </c>
      <c r="J34" s="9">
        <v>253404.11</v>
      </c>
      <c r="K34" s="10">
        <v>0.42588926050420167</v>
      </c>
      <c r="L34" s="11"/>
      <c r="M34" s="12">
        <v>253404.11</v>
      </c>
    </row>
    <row r="35" spans="1:13" x14ac:dyDescent="0.2">
      <c r="A35" s="7" t="s">
        <v>210</v>
      </c>
      <c r="B35" s="7" t="s">
        <v>211</v>
      </c>
      <c r="C35" s="7" t="s">
        <v>363</v>
      </c>
      <c r="D35" s="8">
        <v>5137</v>
      </c>
      <c r="E35" s="7" t="s">
        <v>158</v>
      </c>
      <c r="F35" s="7" t="s">
        <v>73</v>
      </c>
      <c r="G35" s="7" t="s">
        <v>74</v>
      </c>
      <c r="H35" s="9">
        <v>287000</v>
      </c>
      <c r="I35" s="9">
        <v>287000</v>
      </c>
      <c r="J35" s="9"/>
      <c r="K35" s="10">
        <v>0</v>
      </c>
      <c r="L35" s="11"/>
      <c r="M35" s="12">
        <v>0</v>
      </c>
    </row>
    <row r="36" spans="1:13" x14ac:dyDescent="0.2">
      <c r="A36" s="7" t="s">
        <v>210</v>
      </c>
      <c r="B36" s="7" t="s">
        <v>211</v>
      </c>
      <c r="C36" s="7" t="s">
        <v>363</v>
      </c>
      <c r="D36" s="8">
        <v>5137</v>
      </c>
      <c r="E36" s="7" t="s">
        <v>158</v>
      </c>
      <c r="F36" s="7" t="s">
        <v>131</v>
      </c>
      <c r="G36" s="7" t="s">
        <v>132</v>
      </c>
      <c r="H36" s="9">
        <v>80000</v>
      </c>
      <c r="I36" s="9">
        <v>80000</v>
      </c>
      <c r="J36" s="9">
        <v>29086.400000000001</v>
      </c>
      <c r="K36" s="10">
        <v>0.36358000000000001</v>
      </c>
      <c r="L36" s="11">
        <v>16650</v>
      </c>
      <c r="M36" s="12">
        <v>12436.400000000001</v>
      </c>
    </row>
    <row r="37" spans="1:13" x14ac:dyDescent="0.2">
      <c r="A37" s="7" t="s">
        <v>210</v>
      </c>
      <c r="B37" s="7" t="s">
        <v>211</v>
      </c>
      <c r="C37" s="7" t="s">
        <v>363</v>
      </c>
      <c r="D37" s="8">
        <v>5137</v>
      </c>
      <c r="E37" s="7" t="s">
        <v>158</v>
      </c>
      <c r="F37" s="7" t="s">
        <v>81</v>
      </c>
      <c r="G37" s="7" t="s">
        <v>82</v>
      </c>
      <c r="H37" s="9"/>
      <c r="I37" s="9"/>
      <c r="J37" s="9"/>
      <c r="K37" s="10" t="s">
        <v>367</v>
      </c>
      <c r="L37" s="11">
        <v>15403.24</v>
      </c>
      <c r="M37" s="12">
        <v>-15403.24</v>
      </c>
    </row>
    <row r="38" spans="1:13" x14ac:dyDescent="0.2">
      <c r="A38" s="7" t="s">
        <v>210</v>
      </c>
      <c r="B38" s="7" t="s">
        <v>211</v>
      </c>
      <c r="C38" s="7" t="s">
        <v>363</v>
      </c>
      <c r="D38" s="8">
        <v>5137</v>
      </c>
      <c r="E38" s="7" t="s">
        <v>158</v>
      </c>
      <c r="F38" s="7" t="s">
        <v>30</v>
      </c>
      <c r="G38" s="7" t="s">
        <v>31</v>
      </c>
      <c r="H38" s="9">
        <v>10000</v>
      </c>
      <c r="I38" s="9">
        <v>7000</v>
      </c>
      <c r="J38" s="9">
        <v>6256</v>
      </c>
      <c r="K38" s="10">
        <v>0.89371428571428568</v>
      </c>
      <c r="L38" s="11">
        <v>40111</v>
      </c>
      <c r="M38" s="12">
        <v>-33855</v>
      </c>
    </row>
    <row r="39" spans="1:13" x14ac:dyDescent="0.2">
      <c r="A39" s="7" t="s">
        <v>210</v>
      </c>
      <c r="B39" s="7" t="s">
        <v>211</v>
      </c>
      <c r="C39" s="7" t="s">
        <v>363</v>
      </c>
      <c r="D39" s="8">
        <v>5139</v>
      </c>
      <c r="E39" s="7" t="s">
        <v>161</v>
      </c>
      <c r="F39" s="7" t="s">
        <v>69</v>
      </c>
      <c r="G39" s="7" t="s">
        <v>70</v>
      </c>
      <c r="H39" s="9">
        <v>0</v>
      </c>
      <c r="I39" s="9">
        <v>317000</v>
      </c>
      <c r="J39" s="9">
        <v>49795</v>
      </c>
      <c r="K39" s="10">
        <v>0.15708201892744481</v>
      </c>
      <c r="L39" s="11"/>
      <c r="M39" s="12">
        <v>49795</v>
      </c>
    </row>
    <row r="40" spans="1:13" x14ac:dyDescent="0.2">
      <c r="A40" s="7" t="s">
        <v>210</v>
      </c>
      <c r="B40" s="7" t="s">
        <v>211</v>
      </c>
      <c r="C40" s="7" t="s">
        <v>363</v>
      </c>
      <c r="D40" s="8">
        <v>5139</v>
      </c>
      <c r="E40" s="7" t="s">
        <v>161</v>
      </c>
      <c r="F40" s="7" t="s">
        <v>73</v>
      </c>
      <c r="G40" s="7" t="s">
        <v>74</v>
      </c>
      <c r="H40" s="9">
        <v>847000</v>
      </c>
      <c r="I40" s="9">
        <v>847000</v>
      </c>
      <c r="J40" s="9"/>
      <c r="K40" s="10">
        <v>0</v>
      </c>
      <c r="L40" s="11"/>
      <c r="M40" s="12">
        <v>0</v>
      </c>
    </row>
    <row r="41" spans="1:13" x14ac:dyDescent="0.2">
      <c r="A41" s="7" t="s">
        <v>210</v>
      </c>
      <c r="B41" s="7" t="s">
        <v>211</v>
      </c>
      <c r="C41" s="7" t="s">
        <v>363</v>
      </c>
      <c r="D41" s="8">
        <v>5139</v>
      </c>
      <c r="E41" s="7" t="s">
        <v>161</v>
      </c>
      <c r="F41" s="7" t="s">
        <v>131</v>
      </c>
      <c r="G41" s="7" t="s">
        <v>132</v>
      </c>
      <c r="H41" s="9">
        <v>112000</v>
      </c>
      <c r="I41" s="9">
        <v>112000</v>
      </c>
      <c r="J41" s="9">
        <v>74969.7</v>
      </c>
      <c r="K41" s="10">
        <v>0.66937232142857139</v>
      </c>
      <c r="L41" s="11">
        <v>71733</v>
      </c>
      <c r="M41" s="12">
        <v>3236.6999999999971</v>
      </c>
    </row>
    <row r="42" spans="1:13" x14ac:dyDescent="0.2">
      <c r="A42" s="7" t="s">
        <v>210</v>
      </c>
      <c r="B42" s="7" t="s">
        <v>211</v>
      </c>
      <c r="C42" s="7" t="s">
        <v>363</v>
      </c>
      <c r="D42" s="8">
        <v>5139</v>
      </c>
      <c r="E42" s="7" t="s">
        <v>161</v>
      </c>
      <c r="F42" s="7" t="s">
        <v>30</v>
      </c>
      <c r="G42" s="7" t="s">
        <v>31</v>
      </c>
      <c r="H42" s="9">
        <v>3000</v>
      </c>
      <c r="I42" s="9">
        <v>3000</v>
      </c>
      <c r="J42" s="9">
        <v>158</v>
      </c>
      <c r="K42" s="10">
        <v>5.2666666666666667E-2</v>
      </c>
      <c r="L42" s="11">
        <v>133012</v>
      </c>
      <c r="M42" s="12">
        <v>-132854</v>
      </c>
    </row>
    <row r="43" spans="1:13" x14ac:dyDescent="0.2">
      <c r="A43" s="7" t="s">
        <v>210</v>
      </c>
      <c r="B43" s="7" t="s">
        <v>211</v>
      </c>
      <c r="C43" s="7" t="s">
        <v>363</v>
      </c>
      <c r="D43" s="8">
        <v>5161</v>
      </c>
      <c r="E43" s="7" t="s">
        <v>223</v>
      </c>
      <c r="F43" s="7" t="s">
        <v>131</v>
      </c>
      <c r="G43" s="7" t="s">
        <v>132</v>
      </c>
      <c r="H43" s="9">
        <v>2000</v>
      </c>
      <c r="I43" s="9">
        <v>2000</v>
      </c>
      <c r="J43" s="9">
        <v>1128</v>
      </c>
      <c r="K43" s="10">
        <v>0.56399999999999995</v>
      </c>
      <c r="L43" s="11">
        <v>1887</v>
      </c>
      <c r="M43" s="12">
        <v>-759</v>
      </c>
    </row>
    <row r="44" spans="1:13" x14ac:dyDescent="0.2">
      <c r="A44" s="7" t="s">
        <v>210</v>
      </c>
      <c r="B44" s="7" t="s">
        <v>211</v>
      </c>
      <c r="C44" s="7" t="s">
        <v>363</v>
      </c>
      <c r="D44" s="8">
        <v>5162</v>
      </c>
      <c r="E44" s="7" t="s">
        <v>171</v>
      </c>
      <c r="F44" s="7" t="s">
        <v>30</v>
      </c>
      <c r="G44" s="7" t="s">
        <v>31</v>
      </c>
      <c r="H44" s="9">
        <v>3000</v>
      </c>
      <c r="I44" s="9">
        <v>3000</v>
      </c>
      <c r="J44" s="9"/>
      <c r="K44" s="10">
        <v>0</v>
      </c>
      <c r="L44" s="11">
        <v>2197.38</v>
      </c>
      <c r="M44" s="12">
        <v>-2197.38</v>
      </c>
    </row>
    <row r="45" spans="1:13" x14ac:dyDescent="0.2">
      <c r="A45" s="7" t="s">
        <v>210</v>
      </c>
      <c r="B45" s="7" t="s">
        <v>211</v>
      </c>
      <c r="C45" s="7" t="s">
        <v>363</v>
      </c>
      <c r="D45" s="8">
        <v>5167</v>
      </c>
      <c r="E45" s="7" t="s">
        <v>224</v>
      </c>
      <c r="F45" s="7" t="s">
        <v>69</v>
      </c>
      <c r="G45" s="7" t="s">
        <v>70</v>
      </c>
      <c r="H45" s="9">
        <v>0</v>
      </c>
      <c r="I45" s="9">
        <v>90000</v>
      </c>
      <c r="J45" s="9">
        <v>18960</v>
      </c>
      <c r="K45" s="10">
        <v>0.21066666666666667</v>
      </c>
      <c r="L45" s="11"/>
      <c r="M45" s="12">
        <v>18960</v>
      </c>
    </row>
    <row r="46" spans="1:13" x14ac:dyDescent="0.2">
      <c r="A46" s="7" t="s">
        <v>210</v>
      </c>
      <c r="B46" s="7" t="s">
        <v>211</v>
      </c>
      <c r="C46" s="7" t="s">
        <v>363</v>
      </c>
      <c r="D46" s="8">
        <v>5167</v>
      </c>
      <c r="E46" s="7" t="s">
        <v>224</v>
      </c>
      <c r="F46" s="7" t="s">
        <v>30</v>
      </c>
      <c r="G46" s="7" t="s">
        <v>31</v>
      </c>
      <c r="H46" s="9"/>
      <c r="I46" s="9"/>
      <c r="J46" s="9"/>
      <c r="K46" s="10" t="s">
        <v>367</v>
      </c>
      <c r="L46" s="11">
        <v>38559.67</v>
      </c>
      <c r="M46" s="12">
        <v>-38559.67</v>
      </c>
    </row>
    <row r="47" spans="1:13" x14ac:dyDescent="0.2">
      <c r="A47" s="7" t="s">
        <v>210</v>
      </c>
      <c r="B47" s="7" t="s">
        <v>211</v>
      </c>
      <c r="C47" s="7" t="s">
        <v>363</v>
      </c>
      <c r="D47" s="8">
        <v>5169</v>
      </c>
      <c r="E47" s="7" t="s">
        <v>63</v>
      </c>
      <c r="F47" s="7" t="s">
        <v>138</v>
      </c>
      <c r="G47" s="7" t="s">
        <v>139</v>
      </c>
      <c r="H47" s="9">
        <v>20000</v>
      </c>
      <c r="I47" s="9">
        <v>20000</v>
      </c>
      <c r="J47" s="9"/>
      <c r="K47" s="10">
        <v>0</v>
      </c>
      <c r="L47" s="11"/>
      <c r="M47" s="12">
        <v>0</v>
      </c>
    </row>
    <row r="48" spans="1:13" x14ac:dyDescent="0.2">
      <c r="A48" s="7" t="s">
        <v>210</v>
      </c>
      <c r="B48" s="7" t="s">
        <v>211</v>
      </c>
      <c r="C48" s="7" t="s">
        <v>363</v>
      </c>
      <c r="D48" s="8">
        <v>5169</v>
      </c>
      <c r="E48" s="7" t="s">
        <v>63</v>
      </c>
      <c r="F48" s="7" t="s">
        <v>152</v>
      </c>
      <c r="G48" s="7" t="s">
        <v>188</v>
      </c>
      <c r="H48" s="9">
        <v>155000</v>
      </c>
      <c r="I48" s="9">
        <v>155000</v>
      </c>
      <c r="J48" s="9"/>
      <c r="K48" s="10">
        <v>0</v>
      </c>
      <c r="L48" s="11">
        <v>32865</v>
      </c>
      <c r="M48" s="12">
        <v>-32865</v>
      </c>
    </row>
    <row r="49" spans="1:13" x14ac:dyDescent="0.2">
      <c r="A49" s="7" t="s">
        <v>210</v>
      </c>
      <c r="B49" s="7" t="s">
        <v>211</v>
      </c>
      <c r="C49" s="7" t="s">
        <v>363</v>
      </c>
      <c r="D49" s="8">
        <v>5169</v>
      </c>
      <c r="E49" s="7" t="s">
        <v>63</v>
      </c>
      <c r="F49" s="7" t="s">
        <v>69</v>
      </c>
      <c r="G49" s="7" t="s">
        <v>70</v>
      </c>
      <c r="H49" s="9">
        <v>0</v>
      </c>
      <c r="I49" s="9">
        <v>110000</v>
      </c>
      <c r="J49" s="9">
        <v>650</v>
      </c>
      <c r="K49" s="10">
        <v>5.909090909090909E-3</v>
      </c>
      <c r="L49" s="11"/>
      <c r="M49" s="12">
        <v>650</v>
      </c>
    </row>
    <row r="50" spans="1:13" x14ac:dyDescent="0.2">
      <c r="A50" s="7" t="s">
        <v>210</v>
      </c>
      <c r="B50" s="7" t="s">
        <v>211</v>
      </c>
      <c r="C50" s="7" t="s">
        <v>363</v>
      </c>
      <c r="D50" s="8">
        <v>5169</v>
      </c>
      <c r="E50" s="7" t="s">
        <v>63</v>
      </c>
      <c r="F50" s="7" t="s">
        <v>73</v>
      </c>
      <c r="G50" s="7" t="s">
        <v>74</v>
      </c>
      <c r="H50" s="9">
        <v>2476000</v>
      </c>
      <c r="I50" s="9">
        <v>2676000</v>
      </c>
      <c r="J50" s="9">
        <v>11055</v>
      </c>
      <c r="K50" s="10">
        <v>4.1311659192825112E-3</v>
      </c>
      <c r="L50" s="11"/>
      <c r="M50" s="12">
        <v>11055</v>
      </c>
    </row>
    <row r="51" spans="1:13" x14ac:dyDescent="0.2">
      <c r="A51" s="7" t="s">
        <v>210</v>
      </c>
      <c r="B51" s="7" t="s">
        <v>211</v>
      </c>
      <c r="C51" s="7" t="s">
        <v>363</v>
      </c>
      <c r="D51" s="8">
        <v>5169</v>
      </c>
      <c r="E51" s="7" t="s">
        <v>63</v>
      </c>
      <c r="F51" s="7" t="s">
        <v>131</v>
      </c>
      <c r="G51" s="7" t="s">
        <v>132</v>
      </c>
      <c r="H51" s="9">
        <v>2835000</v>
      </c>
      <c r="I51" s="9">
        <v>3070000</v>
      </c>
      <c r="J51" s="9">
        <v>2453099.79</v>
      </c>
      <c r="K51" s="10">
        <v>0.79905530618892506</v>
      </c>
      <c r="L51" s="11">
        <v>932015.7</v>
      </c>
      <c r="M51" s="12">
        <v>1521084.09</v>
      </c>
    </row>
    <row r="52" spans="1:13" x14ac:dyDescent="0.2">
      <c r="A52" s="7" t="s">
        <v>210</v>
      </c>
      <c r="B52" s="7" t="s">
        <v>211</v>
      </c>
      <c r="C52" s="7" t="s">
        <v>363</v>
      </c>
      <c r="D52" s="8">
        <v>5169</v>
      </c>
      <c r="E52" s="7" t="s">
        <v>63</v>
      </c>
      <c r="F52" s="7" t="s">
        <v>135</v>
      </c>
      <c r="G52" s="7" t="s">
        <v>136</v>
      </c>
      <c r="H52" s="9">
        <v>320000</v>
      </c>
      <c r="I52" s="9">
        <v>430000</v>
      </c>
      <c r="J52" s="9">
        <v>305525</v>
      </c>
      <c r="K52" s="10">
        <v>0.71052325581395348</v>
      </c>
      <c r="L52" s="11"/>
      <c r="M52" s="12">
        <v>305525</v>
      </c>
    </row>
    <row r="53" spans="1:13" x14ac:dyDescent="0.2">
      <c r="A53" s="7" t="s">
        <v>210</v>
      </c>
      <c r="B53" s="7" t="s">
        <v>211</v>
      </c>
      <c r="C53" s="7" t="s">
        <v>363</v>
      </c>
      <c r="D53" s="8">
        <v>5169</v>
      </c>
      <c r="E53" s="7" t="s">
        <v>63</v>
      </c>
      <c r="F53" s="7" t="s">
        <v>81</v>
      </c>
      <c r="G53" s="7" t="s">
        <v>82</v>
      </c>
      <c r="H53" s="9">
        <v>120000</v>
      </c>
      <c r="I53" s="9">
        <v>120000</v>
      </c>
      <c r="J53" s="9"/>
      <c r="K53" s="10">
        <v>0</v>
      </c>
      <c r="L53" s="11"/>
      <c r="M53" s="12">
        <v>0</v>
      </c>
    </row>
    <row r="54" spans="1:13" x14ac:dyDescent="0.2">
      <c r="A54" s="7" t="s">
        <v>210</v>
      </c>
      <c r="B54" s="7" t="s">
        <v>211</v>
      </c>
      <c r="C54" s="7" t="s">
        <v>363</v>
      </c>
      <c r="D54" s="8">
        <v>5169</v>
      </c>
      <c r="E54" s="7" t="s">
        <v>63</v>
      </c>
      <c r="F54" s="7" t="s">
        <v>30</v>
      </c>
      <c r="G54" s="7" t="s">
        <v>31</v>
      </c>
      <c r="H54" s="9">
        <v>4050000</v>
      </c>
      <c r="I54" s="9">
        <v>600000</v>
      </c>
      <c r="J54" s="9">
        <v>414750</v>
      </c>
      <c r="K54" s="10">
        <v>0.69125000000000003</v>
      </c>
      <c r="L54" s="11">
        <v>3202352.88</v>
      </c>
      <c r="M54" s="12">
        <v>-2787602.88</v>
      </c>
    </row>
    <row r="55" spans="1:13" x14ac:dyDescent="0.2">
      <c r="A55" s="7" t="s">
        <v>210</v>
      </c>
      <c r="B55" s="7" t="s">
        <v>211</v>
      </c>
      <c r="C55" s="7" t="s">
        <v>363</v>
      </c>
      <c r="D55" s="8">
        <v>5171</v>
      </c>
      <c r="E55" s="7" t="s">
        <v>187</v>
      </c>
      <c r="F55" s="7" t="s">
        <v>131</v>
      </c>
      <c r="G55" s="7" t="s">
        <v>132</v>
      </c>
      <c r="H55" s="9">
        <v>170000</v>
      </c>
      <c r="I55" s="9">
        <v>170000</v>
      </c>
      <c r="J55" s="9">
        <v>49640</v>
      </c>
      <c r="K55" s="10">
        <v>0.29199999999999998</v>
      </c>
      <c r="L55" s="11">
        <v>48356.44</v>
      </c>
      <c r="M55" s="12">
        <v>1283.5599999999977</v>
      </c>
    </row>
    <row r="56" spans="1:13" x14ac:dyDescent="0.2">
      <c r="A56" s="7" t="s">
        <v>210</v>
      </c>
      <c r="B56" s="7" t="s">
        <v>211</v>
      </c>
      <c r="C56" s="7" t="s">
        <v>363</v>
      </c>
      <c r="D56" s="8">
        <v>5172</v>
      </c>
      <c r="E56" s="7" t="s">
        <v>203</v>
      </c>
      <c r="F56" s="7" t="s">
        <v>30</v>
      </c>
      <c r="G56" s="7" t="s">
        <v>31</v>
      </c>
      <c r="H56" s="9"/>
      <c r="I56" s="9"/>
      <c r="J56" s="9"/>
      <c r="K56" s="10" t="s">
        <v>367</v>
      </c>
      <c r="L56" s="11">
        <v>35000</v>
      </c>
      <c r="M56" s="12">
        <v>-35000</v>
      </c>
    </row>
    <row r="57" spans="1:13" x14ac:dyDescent="0.2">
      <c r="A57" s="7" t="s">
        <v>210</v>
      </c>
      <c r="B57" s="7" t="s">
        <v>211</v>
      </c>
      <c r="C57" s="7" t="s">
        <v>363</v>
      </c>
      <c r="D57" s="8">
        <v>5173</v>
      </c>
      <c r="E57" s="7" t="s">
        <v>225</v>
      </c>
      <c r="F57" s="7" t="s">
        <v>73</v>
      </c>
      <c r="G57" s="7" t="s">
        <v>74</v>
      </c>
      <c r="H57" s="9">
        <v>63000</v>
      </c>
      <c r="I57" s="9">
        <v>63000</v>
      </c>
      <c r="J57" s="9"/>
      <c r="K57" s="10">
        <v>0</v>
      </c>
      <c r="L57" s="11"/>
      <c r="M57" s="12">
        <v>0</v>
      </c>
    </row>
    <row r="58" spans="1:13" x14ac:dyDescent="0.2">
      <c r="A58" s="7" t="s">
        <v>210</v>
      </c>
      <c r="B58" s="7" t="s">
        <v>211</v>
      </c>
      <c r="C58" s="7" t="s">
        <v>363</v>
      </c>
      <c r="D58" s="8">
        <v>5173</v>
      </c>
      <c r="E58" s="7" t="s">
        <v>225</v>
      </c>
      <c r="F58" s="7" t="s">
        <v>30</v>
      </c>
      <c r="G58" s="7" t="s">
        <v>31</v>
      </c>
      <c r="H58" s="9"/>
      <c r="I58" s="9"/>
      <c r="J58" s="9"/>
      <c r="K58" s="10" t="s">
        <v>367</v>
      </c>
      <c r="L58" s="11">
        <v>3878</v>
      </c>
      <c r="M58" s="12">
        <v>-3878</v>
      </c>
    </row>
    <row r="59" spans="1:13" x14ac:dyDescent="0.2">
      <c r="A59" s="7" t="s">
        <v>210</v>
      </c>
      <c r="B59" s="7" t="s">
        <v>211</v>
      </c>
      <c r="C59" s="7" t="s">
        <v>363</v>
      </c>
      <c r="D59" s="8">
        <v>5175</v>
      </c>
      <c r="E59" s="7" t="s">
        <v>226</v>
      </c>
      <c r="F59" s="7" t="s">
        <v>69</v>
      </c>
      <c r="G59" s="7" t="s">
        <v>70</v>
      </c>
      <c r="H59" s="9">
        <v>0</v>
      </c>
      <c r="I59" s="9">
        <v>6000</v>
      </c>
      <c r="J59" s="9">
        <v>2336</v>
      </c>
      <c r="K59" s="10">
        <v>0.38933333333333331</v>
      </c>
      <c r="L59" s="11"/>
      <c r="M59" s="12">
        <v>2336</v>
      </c>
    </row>
    <row r="60" spans="1:13" x14ac:dyDescent="0.2">
      <c r="A60" s="7" t="s">
        <v>210</v>
      </c>
      <c r="B60" s="7" t="s">
        <v>211</v>
      </c>
      <c r="C60" s="7" t="s">
        <v>363</v>
      </c>
      <c r="D60" s="8">
        <v>5175</v>
      </c>
      <c r="E60" s="7" t="s">
        <v>226</v>
      </c>
      <c r="F60" s="7" t="s">
        <v>73</v>
      </c>
      <c r="G60" s="7" t="s">
        <v>74</v>
      </c>
      <c r="H60" s="9">
        <v>33000</v>
      </c>
      <c r="I60" s="9">
        <v>33000</v>
      </c>
      <c r="J60" s="9"/>
      <c r="K60" s="10">
        <v>0</v>
      </c>
      <c r="L60" s="11"/>
      <c r="M60" s="12">
        <v>0</v>
      </c>
    </row>
    <row r="61" spans="1:13" x14ac:dyDescent="0.2">
      <c r="A61" s="7" t="s">
        <v>210</v>
      </c>
      <c r="B61" s="7" t="s">
        <v>211</v>
      </c>
      <c r="C61" s="7" t="s">
        <v>363</v>
      </c>
      <c r="D61" s="8">
        <v>5175</v>
      </c>
      <c r="E61" s="7" t="s">
        <v>226</v>
      </c>
      <c r="F61" s="7" t="s">
        <v>131</v>
      </c>
      <c r="G61" s="7" t="s">
        <v>132</v>
      </c>
      <c r="H61" s="9">
        <v>50000</v>
      </c>
      <c r="I61" s="9">
        <v>50000</v>
      </c>
      <c r="J61" s="9">
        <v>20203</v>
      </c>
      <c r="K61" s="10">
        <v>0.40405999999999997</v>
      </c>
      <c r="L61" s="11">
        <v>14083</v>
      </c>
      <c r="M61" s="12">
        <v>6120</v>
      </c>
    </row>
    <row r="62" spans="1:13" x14ac:dyDescent="0.2">
      <c r="A62" s="7" t="s">
        <v>210</v>
      </c>
      <c r="B62" s="7" t="s">
        <v>211</v>
      </c>
      <c r="C62" s="7" t="s">
        <v>363</v>
      </c>
      <c r="D62" s="8">
        <v>5175</v>
      </c>
      <c r="E62" s="7" t="s">
        <v>226</v>
      </c>
      <c r="F62" s="7" t="s">
        <v>81</v>
      </c>
      <c r="G62" s="7" t="s">
        <v>82</v>
      </c>
      <c r="H62" s="9">
        <v>8000</v>
      </c>
      <c r="I62" s="9">
        <v>8000</v>
      </c>
      <c r="J62" s="9"/>
      <c r="K62" s="10">
        <v>0</v>
      </c>
      <c r="L62" s="11"/>
      <c r="M62" s="12">
        <v>0</v>
      </c>
    </row>
    <row r="63" spans="1:13" x14ac:dyDescent="0.2">
      <c r="A63" s="7" t="s">
        <v>210</v>
      </c>
      <c r="B63" s="7" t="s">
        <v>211</v>
      </c>
      <c r="C63" s="7" t="s">
        <v>363</v>
      </c>
      <c r="D63" s="8">
        <v>5175</v>
      </c>
      <c r="E63" s="7" t="s">
        <v>226</v>
      </c>
      <c r="F63" s="7" t="s">
        <v>30</v>
      </c>
      <c r="G63" s="7" t="s">
        <v>31</v>
      </c>
      <c r="H63" s="9"/>
      <c r="I63" s="9"/>
      <c r="J63" s="9"/>
      <c r="K63" s="10" t="s">
        <v>367</v>
      </c>
      <c r="L63" s="11">
        <v>14006</v>
      </c>
      <c r="M63" s="12">
        <v>-14006</v>
      </c>
    </row>
    <row r="64" spans="1:13" x14ac:dyDescent="0.2">
      <c r="A64" s="7" t="s">
        <v>210</v>
      </c>
      <c r="B64" s="7" t="s">
        <v>211</v>
      </c>
      <c r="C64" s="7" t="s">
        <v>363</v>
      </c>
      <c r="D64" s="8">
        <v>5221</v>
      </c>
      <c r="E64" s="7" t="s">
        <v>80</v>
      </c>
      <c r="F64" s="7" t="s">
        <v>69</v>
      </c>
      <c r="G64" s="7" t="s">
        <v>70</v>
      </c>
      <c r="H64" s="9">
        <v>0</v>
      </c>
      <c r="I64" s="9">
        <v>1988000</v>
      </c>
      <c r="J64" s="9">
        <v>1985899.87</v>
      </c>
      <c r="K64" s="10">
        <v>0.99894359657947696</v>
      </c>
      <c r="L64" s="11"/>
      <c r="M64" s="12">
        <v>1985899.87</v>
      </c>
    </row>
    <row r="65" spans="1:13" x14ac:dyDescent="0.2">
      <c r="A65" s="7" t="s">
        <v>210</v>
      </c>
      <c r="B65" s="7" t="s">
        <v>211</v>
      </c>
      <c r="C65" s="7" t="s">
        <v>363</v>
      </c>
      <c r="D65" s="8">
        <v>5331</v>
      </c>
      <c r="E65" s="7" t="s">
        <v>95</v>
      </c>
      <c r="F65" s="7" t="s">
        <v>152</v>
      </c>
      <c r="G65" s="7" t="s">
        <v>188</v>
      </c>
      <c r="H65" s="9">
        <v>0</v>
      </c>
      <c r="I65" s="9">
        <v>24000</v>
      </c>
      <c r="J65" s="9">
        <v>23207.78</v>
      </c>
      <c r="K65" s="10">
        <v>0.96699083333333324</v>
      </c>
      <c r="L65" s="11"/>
      <c r="M65" s="12">
        <v>23207.78</v>
      </c>
    </row>
    <row r="66" spans="1:13" x14ac:dyDescent="0.2">
      <c r="A66" s="7" t="s">
        <v>210</v>
      </c>
      <c r="B66" s="7" t="s">
        <v>211</v>
      </c>
      <c r="C66" s="7" t="s">
        <v>363</v>
      </c>
      <c r="D66" s="8">
        <v>5331</v>
      </c>
      <c r="E66" s="7" t="s">
        <v>95</v>
      </c>
      <c r="F66" s="7" t="s">
        <v>155</v>
      </c>
      <c r="G66" s="7" t="s">
        <v>189</v>
      </c>
      <c r="H66" s="9">
        <v>0</v>
      </c>
      <c r="I66" s="9">
        <v>231000</v>
      </c>
      <c r="J66" s="9">
        <v>230315.1</v>
      </c>
      <c r="K66" s="10">
        <v>0.997035064935065</v>
      </c>
      <c r="L66" s="11"/>
      <c r="M66" s="12">
        <v>230315.1</v>
      </c>
    </row>
    <row r="67" spans="1:13" x14ac:dyDescent="0.2">
      <c r="A67" s="7" t="s">
        <v>210</v>
      </c>
      <c r="B67" s="7" t="s">
        <v>211</v>
      </c>
      <c r="C67" s="7" t="s">
        <v>363</v>
      </c>
      <c r="D67" s="8">
        <v>5336</v>
      </c>
      <c r="E67" s="7" t="s">
        <v>227</v>
      </c>
      <c r="F67" s="7" t="s">
        <v>152</v>
      </c>
      <c r="G67" s="7" t="s">
        <v>188</v>
      </c>
      <c r="H67" s="9">
        <v>0</v>
      </c>
      <c r="I67" s="9">
        <v>442000</v>
      </c>
      <c r="J67" s="9">
        <v>440947.72</v>
      </c>
      <c r="K67" s="10">
        <v>0.99761927601809952</v>
      </c>
      <c r="L67" s="11"/>
      <c r="M67" s="12">
        <v>440947.72</v>
      </c>
    </row>
    <row r="68" spans="1:13" x14ac:dyDescent="0.2">
      <c r="A68" s="7" t="s">
        <v>210</v>
      </c>
      <c r="B68" s="7" t="s">
        <v>211</v>
      </c>
      <c r="C68" s="7" t="s">
        <v>363</v>
      </c>
      <c r="D68" s="8">
        <v>5336</v>
      </c>
      <c r="E68" s="7" t="s">
        <v>227</v>
      </c>
      <c r="F68" s="7" t="s">
        <v>155</v>
      </c>
      <c r="G68" s="7" t="s">
        <v>189</v>
      </c>
      <c r="H68" s="9">
        <v>0</v>
      </c>
      <c r="I68" s="9">
        <v>4377000</v>
      </c>
      <c r="J68" s="9">
        <v>4375986.9000000004</v>
      </c>
      <c r="K68" s="10">
        <v>0.99976854009595617</v>
      </c>
      <c r="L68" s="11"/>
      <c r="M68" s="12">
        <v>4375986.9000000004</v>
      </c>
    </row>
    <row r="69" spans="1:13" x14ac:dyDescent="0.2">
      <c r="A69" s="7" t="s">
        <v>210</v>
      </c>
      <c r="B69" s="7" t="s">
        <v>211</v>
      </c>
      <c r="C69" s="7" t="s">
        <v>363</v>
      </c>
      <c r="D69" s="8">
        <v>5362</v>
      </c>
      <c r="E69" s="7" t="s">
        <v>99</v>
      </c>
      <c r="F69" s="7" t="s">
        <v>131</v>
      </c>
      <c r="G69" s="7" t="s">
        <v>132</v>
      </c>
      <c r="H69" s="9">
        <v>41240000</v>
      </c>
      <c r="I69" s="9">
        <v>0</v>
      </c>
      <c r="J69" s="9">
        <v>0</v>
      </c>
      <c r="K69" s="10" t="s">
        <v>367</v>
      </c>
      <c r="L69" s="11">
        <v>15000</v>
      </c>
      <c r="M69" s="12">
        <v>-15000</v>
      </c>
    </row>
    <row r="70" spans="1:13" x14ac:dyDescent="0.2">
      <c r="A70" s="7" t="s">
        <v>210</v>
      </c>
      <c r="B70" s="7" t="s">
        <v>211</v>
      </c>
      <c r="C70" s="7" t="s">
        <v>363</v>
      </c>
      <c r="D70" s="8">
        <v>5362</v>
      </c>
      <c r="E70" s="7" t="s">
        <v>99</v>
      </c>
      <c r="F70" s="7" t="s">
        <v>100</v>
      </c>
      <c r="G70" s="7" t="s">
        <v>101</v>
      </c>
      <c r="H70" s="9">
        <v>1570000</v>
      </c>
      <c r="I70" s="9">
        <v>10000</v>
      </c>
      <c r="J70" s="9">
        <v>400</v>
      </c>
      <c r="K70" s="10">
        <v>0.04</v>
      </c>
      <c r="L70" s="11">
        <v>29600</v>
      </c>
      <c r="M70" s="12">
        <v>-29200</v>
      </c>
    </row>
    <row r="71" spans="1:13" x14ac:dyDescent="0.2">
      <c r="A71" s="7" t="s">
        <v>210</v>
      </c>
      <c r="B71" s="7" t="s">
        <v>211</v>
      </c>
      <c r="C71" s="7" t="s">
        <v>363</v>
      </c>
      <c r="D71" s="8">
        <v>5363</v>
      </c>
      <c r="E71" s="7" t="s">
        <v>228</v>
      </c>
      <c r="F71" s="7" t="s">
        <v>131</v>
      </c>
      <c r="G71" s="7" t="s">
        <v>132</v>
      </c>
      <c r="H71" s="9">
        <v>0</v>
      </c>
      <c r="I71" s="9">
        <v>29150000</v>
      </c>
      <c r="J71" s="9">
        <v>1831587</v>
      </c>
      <c r="K71" s="10">
        <v>6.2833173241852489E-2</v>
      </c>
      <c r="L71" s="11">
        <v>4925000</v>
      </c>
      <c r="M71" s="12">
        <v>-3093413</v>
      </c>
    </row>
    <row r="72" spans="1:13" x14ac:dyDescent="0.2">
      <c r="A72" s="7" t="s">
        <v>210</v>
      </c>
      <c r="B72" s="7" t="s">
        <v>211</v>
      </c>
      <c r="C72" s="7" t="s">
        <v>363</v>
      </c>
      <c r="D72" s="8">
        <v>5364</v>
      </c>
      <c r="E72" s="7" t="s">
        <v>229</v>
      </c>
      <c r="F72" s="7" t="s">
        <v>230</v>
      </c>
      <c r="G72" s="7" t="s">
        <v>231</v>
      </c>
      <c r="H72" s="9">
        <v>200000</v>
      </c>
      <c r="I72" s="9">
        <v>200000</v>
      </c>
      <c r="J72" s="9">
        <v>173019.67</v>
      </c>
      <c r="K72" s="10">
        <v>0.86509835000000002</v>
      </c>
      <c r="L72" s="11"/>
      <c r="M72" s="12">
        <v>173019.67</v>
      </c>
    </row>
    <row r="73" spans="1:13" x14ac:dyDescent="0.2">
      <c r="A73" s="7" t="s">
        <v>210</v>
      </c>
      <c r="B73" s="7" t="s">
        <v>211</v>
      </c>
      <c r="C73" s="7" t="s">
        <v>363</v>
      </c>
      <c r="D73" s="8">
        <v>5499</v>
      </c>
      <c r="E73" s="7" t="s">
        <v>105</v>
      </c>
      <c r="F73" s="7" t="s">
        <v>30</v>
      </c>
      <c r="G73" s="7" t="s">
        <v>31</v>
      </c>
      <c r="H73" s="9">
        <v>3000</v>
      </c>
      <c r="I73" s="9">
        <v>6000</v>
      </c>
      <c r="J73" s="9"/>
      <c r="K73" s="10">
        <v>0</v>
      </c>
      <c r="L73" s="11">
        <v>5682.14</v>
      </c>
      <c r="M73" s="12">
        <v>-5682.14</v>
      </c>
    </row>
    <row r="74" spans="1:13" x14ac:dyDescent="0.2">
      <c r="A74" s="7" t="s">
        <v>210</v>
      </c>
      <c r="B74" s="7" t="s">
        <v>211</v>
      </c>
      <c r="C74" s="7" t="s">
        <v>363</v>
      </c>
      <c r="D74" s="8">
        <v>6119</v>
      </c>
      <c r="E74" s="7" t="s">
        <v>232</v>
      </c>
      <c r="F74" s="7" t="s">
        <v>131</v>
      </c>
      <c r="G74" s="7" t="s">
        <v>132</v>
      </c>
      <c r="H74" s="9">
        <v>1394000</v>
      </c>
      <c r="I74" s="9">
        <v>194000</v>
      </c>
      <c r="J74" s="9"/>
      <c r="K74" s="10">
        <v>0</v>
      </c>
      <c r="L74" s="11">
        <v>87120</v>
      </c>
      <c r="M74" s="12">
        <v>-87120</v>
      </c>
    </row>
    <row r="75" spans="1:13" x14ac:dyDescent="0.2">
      <c r="A75" s="7" t="s">
        <v>210</v>
      </c>
      <c r="B75" s="7" t="s">
        <v>211</v>
      </c>
      <c r="C75" s="7" t="s">
        <v>363</v>
      </c>
      <c r="D75" s="8">
        <v>6119</v>
      </c>
      <c r="E75" s="7" t="s">
        <v>232</v>
      </c>
      <c r="F75" s="7" t="s">
        <v>30</v>
      </c>
      <c r="G75" s="7" t="s">
        <v>31</v>
      </c>
      <c r="H75" s="9">
        <v>1200000</v>
      </c>
      <c r="I75" s="9">
        <v>1200000</v>
      </c>
      <c r="J75" s="9">
        <v>0</v>
      </c>
      <c r="K75" s="10">
        <v>0</v>
      </c>
      <c r="L75" s="11">
        <v>241516</v>
      </c>
      <c r="M75" s="12">
        <v>-241516</v>
      </c>
    </row>
    <row r="76" spans="1:13" x14ac:dyDescent="0.2">
      <c r="A76" s="7" t="s">
        <v>210</v>
      </c>
      <c r="B76" s="7" t="s">
        <v>211</v>
      </c>
      <c r="C76" s="7" t="s">
        <v>363</v>
      </c>
      <c r="D76" s="8">
        <v>6121</v>
      </c>
      <c r="E76" s="7" t="s">
        <v>204</v>
      </c>
      <c r="F76" s="7" t="s">
        <v>138</v>
      </c>
      <c r="G76" s="7" t="s">
        <v>139</v>
      </c>
      <c r="H76" s="9">
        <v>1764000</v>
      </c>
      <c r="I76" s="9">
        <v>1764000</v>
      </c>
      <c r="J76" s="9"/>
      <c r="K76" s="10">
        <v>0</v>
      </c>
      <c r="L76" s="11"/>
      <c r="M76" s="12">
        <v>0</v>
      </c>
    </row>
    <row r="77" spans="1:13" x14ac:dyDescent="0.2">
      <c r="A77" s="7" t="s">
        <v>210</v>
      </c>
      <c r="B77" s="7" t="s">
        <v>211</v>
      </c>
      <c r="C77" s="7" t="s">
        <v>363</v>
      </c>
      <c r="D77" s="8">
        <v>6121</v>
      </c>
      <c r="E77" s="7" t="s">
        <v>204</v>
      </c>
      <c r="F77" s="7" t="s">
        <v>152</v>
      </c>
      <c r="G77" s="7" t="s">
        <v>188</v>
      </c>
      <c r="H77" s="9">
        <v>12500000</v>
      </c>
      <c r="I77" s="9">
        <v>11101000</v>
      </c>
      <c r="J77" s="9">
        <v>387805</v>
      </c>
      <c r="K77" s="10">
        <v>3.4934240158544273E-2</v>
      </c>
      <c r="L77" s="11">
        <v>9599225.8000000007</v>
      </c>
      <c r="M77" s="12">
        <v>-9211420.8000000007</v>
      </c>
    </row>
    <row r="78" spans="1:13" x14ac:dyDescent="0.2">
      <c r="A78" s="7" t="s">
        <v>210</v>
      </c>
      <c r="B78" s="7" t="s">
        <v>211</v>
      </c>
      <c r="C78" s="7" t="s">
        <v>363</v>
      </c>
      <c r="D78" s="8">
        <v>6121</v>
      </c>
      <c r="E78" s="7" t="s">
        <v>204</v>
      </c>
      <c r="F78" s="7" t="s">
        <v>73</v>
      </c>
      <c r="G78" s="7" t="s">
        <v>74</v>
      </c>
      <c r="H78" s="9">
        <v>2045000</v>
      </c>
      <c r="I78" s="9">
        <v>2045000</v>
      </c>
      <c r="J78" s="9">
        <v>164560</v>
      </c>
      <c r="K78" s="10">
        <v>8.046943765281174E-2</v>
      </c>
      <c r="L78" s="11"/>
      <c r="M78" s="12">
        <v>164560</v>
      </c>
    </row>
    <row r="79" spans="1:13" x14ac:dyDescent="0.2">
      <c r="A79" s="7" t="s">
        <v>210</v>
      </c>
      <c r="B79" s="7" t="s">
        <v>211</v>
      </c>
      <c r="C79" s="7" t="s">
        <v>363</v>
      </c>
      <c r="D79" s="8">
        <v>6121</v>
      </c>
      <c r="E79" s="7" t="s">
        <v>204</v>
      </c>
      <c r="F79" s="7" t="s">
        <v>131</v>
      </c>
      <c r="G79" s="7" t="s">
        <v>132</v>
      </c>
      <c r="H79" s="9">
        <v>28125000</v>
      </c>
      <c r="I79" s="9">
        <v>47545000</v>
      </c>
      <c r="J79" s="9">
        <v>36783239.549999997</v>
      </c>
      <c r="K79" s="10">
        <v>0.77365105794510458</v>
      </c>
      <c r="L79" s="11">
        <v>114331739.40000001</v>
      </c>
      <c r="M79" s="12">
        <v>-77548499.850000009</v>
      </c>
    </row>
    <row r="80" spans="1:13" x14ac:dyDescent="0.2">
      <c r="A80" s="7" t="s">
        <v>210</v>
      </c>
      <c r="B80" s="7" t="s">
        <v>211</v>
      </c>
      <c r="C80" s="7" t="s">
        <v>363</v>
      </c>
      <c r="D80" s="8">
        <v>6121</v>
      </c>
      <c r="E80" s="7" t="s">
        <v>204</v>
      </c>
      <c r="F80" s="7" t="s">
        <v>135</v>
      </c>
      <c r="G80" s="7" t="s">
        <v>136</v>
      </c>
      <c r="H80" s="9">
        <v>3900000</v>
      </c>
      <c r="I80" s="9">
        <v>3900000</v>
      </c>
      <c r="J80" s="9">
        <v>188155</v>
      </c>
      <c r="K80" s="10">
        <v>4.8244871794871795E-2</v>
      </c>
      <c r="L80" s="11"/>
      <c r="M80" s="12">
        <v>188155</v>
      </c>
    </row>
    <row r="81" spans="1:13" x14ac:dyDescent="0.2">
      <c r="A81" s="7" t="s">
        <v>210</v>
      </c>
      <c r="B81" s="7" t="s">
        <v>211</v>
      </c>
      <c r="C81" s="7" t="s">
        <v>363</v>
      </c>
      <c r="D81" s="8">
        <v>6121</v>
      </c>
      <c r="E81" s="7" t="s">
        <v>204</v>
      </c>
      <c r="F81" s="7" t="s">
        <v>81</v>
      </c>
      <c r="G81" s="7" t="s">
        <v>82</v>
      </c>
      <c r="H81" s="9"/>
      <c r="I81" s="9"/>
      <c r="J81" s="9"/>
      <c r="K81" s="10" t="s">
        <v>367</v>
      </c>
      <c r="L81" s="11">
        <v>3301858.37</v>
      </c>
      <c r="M81" s="12">
        <v>-3301858.37</v>
      </c>
    </row>
    <row r="82" spans="1:13" x14ac:dyDescent="0.2">
      <c r="A82" s="7" t="s">
        <v>210</v>
      </c>
      <c r="B82" s="7" t="s">
        <v>211</v>
      </c>
      <c r="C82" s="7" t="s">
        <v>363</v>
      </c>
      <c r="D82" s="8">
        <v>6122</v>
      </c>
      <c r="E82" s="7" t="s">
        <v>205</v>
      </c>
      <c r="F82" s="7" t="s">
        <v>69</v>
      </c>
      <c r="G82" s="7" t="s">
        <v>70</v>
      </c>
      <c r="H82" s="9">
        <v>0</v>
      </c>
      <c r="I82" s="9">
        <v>500000</v>
      </c>
      <c r="J82" s="9">
        <v>228849.72</v>
      </c>
      <c r="K82" s="10">
        <v>0.45769944000000001</v>
      </c>
      <c r="L82" s="11"/>
      <c r="M82" s="12">
        <v>228849.72</v>
      </c>
    </row>
    <row r="83" spans="1:13" x14ac:dyDescent="0.2">
      <c r="A83" s="7" t="s">
        <v>210</v>
      </c>
      <c r="B83" s="7" t="s">
        <v>211</v>
      </c>
      <c r="C83" s="7" t="s">
        <v>363</v>
      </c>
      <c r="D83" s="8">
        <v>6122</v>
      </c>
      <c r="E83" s="7" t="s">
        <v>205</v>
      </c>
      <c r="F83" s="7" t="s">
        <v>73</v>
      </c>
      <c r="G83" s="7" t="s">
        <v>74</v>
      </c>
      <c r="H83" s="9">
        <v>726000</v>
      </c>
      <c r="I83" s="9">
        <v>726000</v>
      </c>
      <c r="J83" s="9">
        <v>0</v>
      </c>
      <c r="K83" s="10">
        <v>0</v>
      </c>
      <c r="L83" s="11"/>
      <c r="M83" s="12">
        <v>0</v>
      </c>
    </row>
    <row r="84" spans="1:13" x14ac:dyDescent="0.2">
      <c r="A84" s="7" t="s">
        <v>210</v>
      </c>
      <c r="B84" s="7" t="s">
        <v>211</v>
      </c>
      <c r="C84" s="7" t="s">
        <v>363</v>
      </c>
      <c r="D84" s="8">
        <v>6122</v>
      </c>
      <c r="E84" s="7" t="s">
        <v>205</v>
      </c>
      <c r="F84" s="7" t="s">
        <v>81</v>
      </c>
      <c r="G84" s="7" t="s">
        <v>82</v>
      </c>
      <c r="H84" s="9"/>
      <c r="I84" s="9"/>
      <c r="J84" s="9"/>
      <c r="K84" s="10" t="s">
        <v>367</v>
      </c>
      <c r="L84" s="11">
        <v>63604</v>
      </c>
      <c r="M84" s="12">
        <v>-63604</v>
      </c>
    </row>
    <row r="85" spans="1:13" x14ac:dyDescent="0.2">
      <c r="A85" s="7" t="s">
        <v>210</v>
      </c>
      <c r="B85" s="7" t="s">
        <v>211</v>
      </c>
      <c r="C85" s="7" t="s">
        <v>363</v>
      </c>
      <c r="D85" s="8">
        <v>6124</v>
      </c>
      <c r="E85" s="7" t="s">
        <v>233</v>
      </c>
      <c r="F85" s="7" t="s">
        <v>135</v>
      </c>
      <c r="G85" s="7" t="s">
        <v>136</v>
      </c>
      <c r="H85" s="9">
        <v>100000</v>
      </c>
      <c r="I85" s="9">
        <v>100000</v>
      </c>
      <c r="J85" s="9"/>
      <c r="K85" s="10">
        <v>0</v>
      </c>
      <c r="L85" s="11"/>
      <c r="M85" s="12">
        <v>0</v>
      </c>
    </row>
    <row r="86" spans="1:13" x14ac:dyDescent="0.2">
      <c r="A86" s="7" t="s">
        <v>210</v>
      </c>
      <c r="B86" s="7" t="s">
        <v>211</v>
      </c>
      <c r="C86" s="7" t="s">
        <v>363</v>
      </c>
      <c r="D86" s="8">
        <v>6129</v>
      </c>
      <c r="E86" s="7" t="s">
        <v>234</v>
      </c>
      <c r="F86" s="7" t="s">
        <v>73</v>
      </c>
      <c r="G86" s="7" t="s">
        <v>74</v>
      </c>
      <c r="H86" s="9">
        <v>1503000</v>
      </c>
      <c r="I86" s="9">
        <v>1503000</v>
      </c>
      <c r="J86" s="9"/>
      <c r="K86" s="10">
        <v>0</v>
      </c>
      <c r="L86" s="11"/>
      <c r="M86" s="12">
        <v>0</v>
      </c>
    </row>
    <row r="87" spans="1:13" x14ac:dyDescent="0.2">
      <c r="A87" s="7" t="s">
        <v>210</v>
      </c>
      <c r="B87" s="7" t="s">
        <v>211</v>
      </c>
      <c r="C87" s="7" t="s">
        <v>363</v>
      </c>
      <c r="D87" s="8">
        <v>6129</v>
      </c>
      <c r="E87" s="7" t="s">
        <v>234</v>
      </c>
      <c r="F87" s="7" t="s">
        <v>135</v>
      </c>
      <c r="G87" s="7" t="s">
        <v>136</v>
      </c>
      <c r="H87" s="9"/>
      <c r="I87" s="9"/>
      <c r="J87" s="9"/>
      <c r="K87" s="10" t="s">
        <v>367</v>
      </c>
      <c r="L87" s="11">
        <v>2795925.2</v>
      </c>
      <c r="M87" s="12">
        <v>-2795925.2</v>
      </c>
    </row>
    <row r="88" spans="1:13" x14ac:dyDescent="0.2">
      <c r="A88" s="73"/>
      <c r="B88" s="73"/>
      <c r="C88" s="73"/>
      <c r="D88" s="82"/>
      <c r="E88" s="54" t="s">
        <v>359</v>
      </c>
      <c r="F88" s="73"/>
      <c r="G88" s="73"/>
      <c r="H88" s="56">
        <f>SUM(H20:H87)</f>
        <v>109995000</v>
      </c>
      <c r="I88" s="56">
        <f t="shared" ref="I88:M88" si="1">SUM(I20:I87)</f>
        <v>118675000</v>
      </c>
      <c r="J88" s="56">
        <f t="shared" si="1"/>
        <v>50506076.309999995</v>
      </c>
      <c r="K88" s="57">
        <f>J88/I88</f>
        <v>0.42558311615757316</v>
      </c>
      <c r="L88" s="56">
        <f t="shared" si="1"/>
        <v>141619651.22</v>
      </c>
      <c r="M88" s="56">
        <f t="shared" si="1"/>
        <v>-91113574.910000011</v>
      </c>
    </row>
    <row r="89" spans="1:13" x14ac:dyDescent="0.2">
      <c r="A89" s="18" t="s">
        <v>360</v>
      </c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</row>
    <row r="90" spans="1:13" x14ac:dyDescent="0.2">
      <c r="A90" s="48" t="s">
        <v>210</v>
      </c>
      <c r="B90" s="48" t="s">
        <v>211</v>
      </c>
      <c r="C90" s="48" t="s">
        <v>361</v>
      </c>
      <c r="D90" s="49">
        <v>8115</v>
      </c>
      <c r="E90" s="48" t="s">
        <v>116</v>
      </c>
      <c r="F90" s="48"/>
      <c r="G90" s="48"/>
      <c r="H90" s="50">
        <v>0</v>
      </c>
      <c r="I90" s="50">
        <v>1269000</v>
      </c>
      <c r="J90" s="50"/>
      <c r="K90" s="51">
        <v>0</v>
      </c>
      <c r="L90" s="52"/>
      <c r="M90" s="53">
        <v>0</v>
      </c>
    </row>
  </sheetData>
  <mergeCells count="3">
    <mergeCell ref="A19:M19"/>
    <mergeCell ref="A4:M4"/>
    <mergeCell ref="A89:M8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16" workbookViewId="0">
      <selection activeCell="A14" sqref="A14:M14"/>
    </sheetView>
  </sheetViews>
  <sheetFormatPr defaultColWidth="9.1640625" defaultRowHeight="12.75" x14ac:dyDescent="0.2"/>
  <cols>
    <col min="1" max="1" width="5.83203125" bestFit="1" customWidth="1"/>
    <col min="2" max="2" width="21.33203125" bestFit="1" customWidth="1"/>
    <col min="3" max="3" width="6.33203125" bestFit="1" customWidth="1"/>
    <col min="4" max="4" width="5.83203125" bestFit="1" customWidth="1"/>
    <col min="5" max="5" width="81.5" bestFit="1" customWidth="1"/>
    <col min="6" max="6" width="5.83203125" bestFit="1" customWidth="1"/>
    <col min="7" max="7" width="57.1640625" bestFit="1" customWidth="1"/>
    <col min="8" max="8" width="11.5" bestFit="1" customWidth="1"/>
    <col min="9" max="10" width="13.33203125" bestFit="1" customWidth="1"/>
    <col min="11" max="11" width="9" bestFit="1" customWidth="1"/>
    <col min="12" max="12" width="13.33203125" bestFit="1" customWidth="1"/>
    <col min="13" max="13" width="14" bestFit="1" customWidth="1"/>
  </cols>
  <sheetData>
    <row r="1" spans="1:13" ht="15.75" x14ac:dyDescent="0.25">
      <c r="A1" s="81" t="s">
        <v>378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6" t="s">
        <v>368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">
      <c r="A5" s="7" t="s">
        <v>235</v>
      </c>
      <c r="B5" s="7" t="s">
        <v>236</v>
      </c>
      <c r="C5" s="7" t="s">
        <v>362</v>
      </c>
      <c r="D5" s="8">
        <v>1361</v>
      </c>
      <c r="E5" s="7" t="s">
        <v>27</v>
      </c>
      <c r="F5" s="7"/>
      <c r="G5" s="7"/>
      <c r="H5" s="9"/>
      <c r="I5" s="9"/>
      <c r="J5" s="9">
        <v>1370</v>
      </c>
      <c r="K5" s="10" t="s">
        <v>367</v>
      </c>
      <c r="L5" s="11">
        <v>165</v>
      </c>
      <c r="M5" s="12">
        <v>1205</v>
      </c>
    </row>
    <row r="6" spans="1:13" x14ac:dyDescent="0.2">
      <c r="A6" s="7" t="s">
        <v>235</v>
      </c>
      <c r="B6" s="7" t="s">
        <v>236</v>
      </c>
      <c r="C6" s="7" t="s">
        <v>362</v>
      </c>
      <c r="D6" s="8">
        <v>2229</v>
      </c>
      <c r="E6" s="7" t="s">
        <v>45</v>
      </c>
      <c r="F6" s="7" t="s">
        <v>237</v>
      </c>
      <c r="G6" s="7" t="s">
        <v>238</v>
      </c>
      <c r="H6" s="9">
        <v>0</v>
      </c>
      <c r="I6" s="9">
        <v>732000</v>
      </c>
      <c r="J6" s="9">
        <v>732177.77</v>
      </c>
      <c r="K6" s="10">
        <v>1.0002428551912568</v>
      </c>
      <c r="L6" s="11">
        <v>691760.02</v>
      </c>
      <c r="M6" s="12">
        <v>40417.75</v>
      </c>
    </row>
    <row r="7" spans="1:13" x14ac:dyDescent="0.2">
      <c r="A7" s="7" t="s">
        <v>235</v>
      </c>
      <c r="B7" s="7" t="s">
        <v>236</v>
      </c>
      <c r="C7" s="7" t="s">
        <v>362</v>
      </c>
      <c r="D7" s="8">
        <v>2229</v>
      </c>
      <c r="E7" s="7" t="s">
        <v>45</v>
      </c>
      <c r="F7" s="7" t="s">
        <v>239</v>
      </c>
      <c r="G7" s="7" t="s">
        <v>240</v>
      </c>
      <c r="H7" s="9"/>
      <c r="I7" s="9"/>
      <c r="J7" s="9">
        <v>9488</v>
      </c>
      <c r="K7" s="10" t="s">
        <v>367</v>
      </c>
      <c r="L7" s="11">
        <v>4314</v>
      </c>
      <c r="M7" s="12">
        <v>5174</v>
      </c>
    </row>
    <row r="8" spans="1:13" x14ac:dyDescent="0.2">
      <c r="A8" s="7" t="s">
        <v>235</v>
      </c>
      <c r="B8" s="7" t="s">
        <v>236</v>
      </c>
      <c r="C8" s="7" t="s">
        <v>362</v>
      </c>
      <c r="D8" s="8">
        <v>2229</v>
      </c>
      <c r="E8" s="7" t="s">
        <v>45</v>
      </c>
      <c r="F8" s="7" t="s">
        <v>241</v>
      </c>
      <c r="G8" s="7" t="s">
        <v>242</v>
      </c>
      <c r="H8" s="9"/>
      <c r="I8" s="9"/>
      <c r="J8" s="9">
        <v>787</v>
      </c>
      <c r="K8" s="10" t="s">
        <v>367</v>
      </c>
      <c r="L8" s="11">
        <v>799</v>
      </c>
      <c r="M8" s="12">
        <v>-12</v>
      </c>
    </row>
    <row r="9" spans="1:13" x14ac:dyDescent="0.2">
      <c r="A9" s="7" t="s">
        <v>235</v>
      </c>
      <c r="B9" s="7" t="s">
        <v>236</v>
      </c>
      <c r="C9" s="7" t="s">
        <v>362</v>
      </c>
      <c r="D9" s="8">
        <v>2324</v>
      </c>
      <c r="E9" s="7" t="s">
        <v>48</v>
      </c>
      <c r="F9" s="7" t="s">
        <v>243</v>
      </c>
      <c r="G9" s="7" t="s">
        <v>244</v>
      </c>
      <c r="H9" s="9"/>
      <c r="I9" s="9"/>
      <c r="J9" s="9">
        <v>900</v>
      </c>
      <c r="K9" s="10" t="s">
        <v>367</v>
      </c>
      <c r="L9" s="11">
        <v>1500</v>
      </c>
      <c r="M9" s="12">
        <v>-600</v>
      </c>
    </row>
    <row r="10" spans="1:13" x14ac:dyDescent="0.2">
      <c r="A10" s="7" t="s">
        <v>235</v>
      </c>
      <c r="B10" s="7" t="s">
        <v>236</v>
      </c>
      <c r="C10" s="7" t="s">
        <v>362</v>
      </c>
      <c r="D10" s="8">
        <v>2324</v>
      </c>
      <c r="E10" s="7" t="s">
        <v>48</v>
      </c>
      <c r="F10" s="7" t="s">
        <v>49</v>
      </c>
      <c r="G10" s="7" t="s">
        <v>50</v>
      </c>
      <c r="H10" s="9"/>
      <c r="I10" s="9"/>
      <c r="J10" s="9">
        <v>249193.68</v>
      </c>
      <c r="K10" s="10" t="s">
        <v>367</v>
      </c>
      <c r="L10" s="11">
        <v>129844</v>
      </c>
      <c r="M10" s="12">
        <v>119349.68</v>
      </c>
    </row>
    <row r="11" spans="1:13" x14ac:dyDescent="0.2">
      <c r="A11" s="7" t="s">
        <v>235</v>
      </c>
      <c r="B11" s="7" t="s">
        <v>236</v>
      </c>
      <c r="C11" s="7" t="s">
        <v>362</v>
      </c>
      <c r="D11" s="8">
        <v>2329</v>
      </c>
      <c r="E11" s="7" t="s">
        <v>52</v>
      </c>
      <c r="F11" s="7" t="s">
        <v>245</v>
      </c>
      <c r="G11" s="7" t="s">
        <v>246</v>
      </c>
      <c r="H11" s="9"/>
      <c r="I11" s="9"/>
      <c r="J11" s="9">
        <v>9002</v>
      </c>
      <c r="K11" s="10" t="s">
        <v>367</v>
      </c>
      <c r="L11" s="11">
        <v>8125</v>
      </c>
      <c r="M11" s="12">
        <v>877</v>
      </c>
    </row>
    <row r="12" spans="1:13" x14ac:dyDescent="0.2">
      <c r="A12" s="7" t="s">
        <v>235</v>
      </c>
      <c r="B12" s="7" t="s">
        <v>236</v>
      </c>
      <c r="C12" s="7" t="s">
        <v>362</v>
      </c>
      <c r="D12" s="8">
        <v>4116</v>
      </c>
      <c r="E12" s="7" t="s">
        <v>157</v>
      </c>
      <c r="F12" s="7"/>
      <c r="G12" s="7"/>
      <c r="H12" s="9">
        <v>0</v>
      </c>
      <c r="I12" s="9">
        <v>2750000</v>
      </c>
      <c r="J12" s="9">
        <v>2750000</v>
      </c>
      <c r="K12" s="10">
        <v>1</v>
      </c>
      <c r="L12" s="11">
        <v>3194153.78</v>
      </c>
      <c r="M12" s="12">
        <v>-444153.7799999998</v>
      </c>
    </row>
    <row r="13" spans="1:13" x14ac:dyDescent="0.2">
      <c r="A13" s="7" t="s">
        <v>235</v>
      </c>
      <c r="B13" s="7" t="s">
        <v>236</v>
      </c>
      <c r="C13" s="7" t="s">
        <v>362</v>
      </c>
      <c r="D13" s="8">
        <v>4122</v>
      </c>
      <c r="E13" s="7" t="s">
        <v>247</v>
      </c>
      <c r="F13" s="7"/>
      <c r="G13" s="7"/>
      <c r="H13" s="9">
        <v>0</v>
      </c>
      <c r="I13" s="9">
        <v>1896000</v>
      </c>
      <c r="J13" s="9">
        <v>1895800</v>
      </c>
      <c r="K13" s="10">
        <v>0.99989451476793245</v>
      </c>
      <c r="L13" s="11">
        <v>1405000</v>
      </c>
      <c r="M13" s="12">
        <v>490800</v>
      </c>
    </row>
    <row r="14" spans="1:13" x14ac:dyDescent="0.2">
      <c r="A14" s="15"/>
      <c r="B14" s="15"/>
      <c r="C14" s="15"/>
      <c r="D14" s="62"/>
      <c r="E14" s="15" t="s">
        <v>368</v>
      </c>
      <c r="F14" s="15"/>
      <c r="G14" s="15"/>
      <c r="H14" s="16">
        <f>SUM(H5:H13)</f>
        <v>0</v>
      </c>
      <c r="I14" s="16">
        <f t="shared" ref="I14:M14" si="0">SUM(I5:I13)</f>
        <v>5378000</v>
      </c>
      <c r="J14" s="16">
        <f t="shared" si="0"/>
        <v>5648718.4500000002</v>
      </c>
      <c r="K14" s="63">
        <f>J14/I14</f>
        <v>1.0503381275567125</v>
      </c>
      <c r="L14" s="16">
        <f t="shared" si="0"/>
        <v>5435660.7999999998</v>
      </c>
      <c r="M14" s="16">
        <f t="shared" si="0"/>
        <v>213057.6500000002</v>
      </c>
    </row>
    <row r="15" spans="1:13" x14ac:dyDescent="0.2">
      <c r="A15" s="38" t="s">
        <v>359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40"/>
    </row>
    <row r="16" spans="1:13" x14ac:dyDescent="0.2">
      <c r="A16" s="7" t="s">
        <v>235</v>
      </c>
      <c r="B16" s="7" t="s">
        <v>236</v>
      </c>
      <c r="C16" s="7" t="s">
        <v>363</v>
      </c>
      <c r="D16" s="8">
        <v>5011</v>
      </c>
      <c r="E16" s="7" t="s">
        <v>218</v>
      </c>
      <c r="F16" s="7" t="s">
        <v>30</v>
      </c>
      <c r="G16" s="7" t="s">
        <v>31</v>
      </c>
      <c r="H16" s="9"/>
      <c r="I16" s="9"/>
      <c r="J16" s="9"/>
      <c r="K16" s="10" t="s">
        <v>367</v>
      </c>
      <c r="L16" s="11">
        <v>1746509.5</v>
      </c>
      <c r="M16" s="12">
        <v>-1746509.5</v>
      </c>
    </row>
    <row r="17" spans="1:13" x14ac:dyDescent="0.2">
      <c r="A17" s="7" t="s">
        <v>235</v>
      </c>
      <c r="B17" s="7" t="s">
        <v>236</v>
      </c>
      <c r="C17" s="7" t="s">
        <v>363</v>
      </c>
      <c r="D17" s="8">
        <v>5021</v>
      </c>
      <c r="E17" s="7" t="s">
        <v>219</v>
      </c>
      <c r="F17" s="7" t="s">
        <v>248</v>
      </c>
      <c r="G17" s="7" t="s">
        <v>249</v>
      </c>
      <c r="H17" s="9">
        <v>0</v>
      </c>
      <c r="I17" s="9">
        <v>84000</v>
      </c>
      <c r="J17" s="9">
        <v>58000</v>
      </c>
      <c r="K17" s="10">
        <v>0.69047619047619047</v>
      </c>
      <c r="L17" s="11">
        <v>20000</v>
      </c>
      <c r="M17" s="12">
        <v>38000</v>
      </c>
    </row>
    <row r="18" spans="1:13" x14ac:dyDescent="0.2">
      <c r="A18" s="7" t="s">
        <v>235</v>
      </c>
      <c r="B18" s="7" t="s">
        <v>236</v>
      </c>
      <c r="C18" s="7" t="s">
        <v>363</v>
      </c>
      <c r="D18" s="8">
        <v>5031</v>
      </c>
      <c r="E18" s="7" t="s">
        <v>220</v>
      </c>
      <c r="F18" s="7" t="s">
        <v>30</v>
      </c>
      <c r="G18" s="7" t="s">
        <v>31</v>
      </c>
      <c r="H18" s="9"/>
      <c r="I18" s="9"/>
      <c r="J18" s="9"/>
      <c r="K18" s="10" t="s">
        <v>367</v>
      </c>
      <c r="L18" s="11">
        <v>434847.97</v>
      </c>
      <c r="M18" s="12">
        <v>-434847.97</v>
      </c>
    </row>
    <row r="19" spans="1:13" x14ac:dyDescent="0.2">
      <c r="A19" s="7" t="s">
        <v>235</v>
      </c>
      <c r="B19" s="7" t="s">
        <v>236</v>
      </c>
      <c r="C19" s="7" t="s">
        <v>363</v>
      </c>
      <c r="D19" s="8">
        <v>5032</v>
      </c>
      <c r="E19" s="7" t="s">
        <v>221</v>
      </c>
      <c r="F19" s="7" t="s">
        <v>30</v>
      </c>
      <c r="G19" s="7" t="s">
        <v>31</v>
      </c>
      <c r="H19" s="9"/>
      <c r="I19" s="9"/>
      <c r="J19" s="9"/>
      <c r="K19" s="10" t="s">
        <v>367</v>
      </c>
      <c r="L19" s="11">
        <v>156549</v>
      </c>
      <c r="M19" s="12">
        <v>-156549</v>
      </c>
    </row>
    <row r="20" spans="1:13" x14ac:dyDescent="0.2">
      <c r="A20" s="7" t="s">
        <v>235</v>
      </c>
      <c r="B20" s="7" t="s">
        <v>236</v>
      </c>
      <c r="C20" s="7" t="s">
        <v>363</v>
      </c>
      <c r="D20" s="8">
        <v>5136</v>
      </c>
      <c r="E20" s="7" t="s">
        <v>222</v>
      </c>
      <c r="F20" s="7" t="s">
        <v>248</v>
      </c>
      <c r="G20" s="7" t="s">
        <v>249</v>
      </c>
      <c r="H20" s="9">
        <v>0</v>
      </c>
      <c r="I20" s="9">
        <v>15000</v>
      </c>
      <c r="J20" s="9">
        <v>5498</v>
      </c>
      <c r="K20" s="10">
        <v>0.36653333333333332</v>
      </c>
      <c r="L20" s="11">
        <v>9891</v>
      </c>
      <c r="M20" s="12">
        <v>-4393</v>
      </c>
    </row>
    <row r="21" spans="1:13" x14ac:dyDescent="0.2">
      <c r="A21" s="7" t="s">
        <v>235</v>
      </c>
      <c r="B21" s="7" t="s">
        <v>236</v>
      </c>
      <c r="C21" s="7" t="s">
        <v>363</v>
      </c>
      <c r="D21" s="8">
        <v>5136</v>
      </c>
      <c r="E21" s="7" t="s">
        <v>222</v>
      </c>
      <c r="F21" s="7" t="s">
        <v>30</v>
      </c>
      <c r="G21" s="7" t="s">
        <v>31</v>
      </c>
      <c r="H21" s="9"/>
      <c r="I21" s="9"/>
      <c r="J21" s="9"/>
      <c r="K21" s="10" t="s">
        <v>367</v>
      </c>
      <c r="L21" s="11">
        <v>9241</v>
      </c>
      <c r="M21" s="12">
        <v>-9241</v>
      </c>
    </row>
    <row r="22" spans="1:13" x14ac:dyDescent="0.2">
      <c r="A22" s="7" t="s">
        <v>235</v>
      </c>
      <c r="B22" s="7" t="s">
        <v>236</v>
      </c>
      <c r="C22" s="7" t="s">
        <v>363</v>
      </c>
      <c r="D22" s="8">
        <v>5137</v>
      </c>
      <c r="E22" s="7" t="s">
        <v>158</v>
      </c>
      <c r="F22" s="7" t="s">
        <v>248</v>
      </c>
      <c r="G22" s="7" t="s">
        <v>249</v>
      </c>
      <c r="H22" s="9">
        <v>0</v>
      </c>
      <c r="I22" s="9">
        <v>100000</v>
      </c>
      <c r="J22" s="9">
        <v>11180</v>
      </c>
      <c r="K22" s="10">
        <v>0.1118</v>
      </c>
      <c r="L22" s="11">
        <v>100480.2</v>
      </c>
      <c r="M22" s="12">
        <v>-89300.2</v>
      </c>
    </row>
    <row r="23" spans="1:13" x14ac:dyDescent="0.2">
      <c r="A23" s="7" t="s">
        <v>235</v>
      </c>
      <c r="B23" s="7" t="s">
        <v>236</v>
      </c>
      <c r="C23" s="7" t="s">
        <v>363</v>
      </c>
      <c r="D23" s="8">
        <v>5137</v>
      </c>
      <c r="E23" s="7" t="s">
        <v>158</v>
      </c>
      <c r="F23" s="7" t="s">
        <v>30</v>
      </c>
      <c r="G23" s="7" t="s">
        <v>31</v>
      </c>
      <c r="H23" s="9"/>
      <c r="I23" s="9"/>
      <c r="J23" s="9"/>
      <c r="K23" s="10" t="s">
        <v>367</v>
      </c>
      <c r="L23" s="11">
        <v>7838</v>
      </c>
      <c r="M23" s="12">
        <v>-7838</v>
      </c>
    </row>
    <row r="24" spans="1:13" x14ac:dyDescent="0.2">
      <c r="A24" s="7" t="s">
        <v>235</v>
      </c>
      <c r="B24" s="7" t="s">
        <v>236</v>
      </c>
      <c r="C24" s="7" t="s">
        <v>363</v>
      </c>
      <c r="D24" s="8">
        <v>5139</v>
      </c>
      <c r="E24" s="7" t="s">
        <v>161</v>
      </c>
      <c r="F24" s="7" t="s">
        <v>243</v>
      </c>
      <c r="G24" s="7" t="s">
        <v>244</v>
      </c>
      <c r="H24" s="9">
        <v>35000</v>
      </c>
      <c r="I24" s="9">
        <v>35000</v>
      </c>
      <c r="J24" s="9"/>
      <c r="K24" s="10">
        <v>0</v>
      </c>
      <c r="L24" s="11">
        <v>2701</v>
      </c>
      <c r="M24" s="12">
        <v>-2701</v>
      </c>
    </row>
    <row r="25" spans="1:13" x14ac:dyDescent="0.2">
      <c r="A25" s="7" t="s">
        <v>235</v>
      </c>
      <c r="B25" s="7" t="s">
        <v>236</v>
      </c>
      <c r="C25" s="7" t="s">
        <v>363</v>
      </c>
      <c r="D25" s="8">
        <v>5139</v>
      </c>
      <c r="E25" s="7" t="s">
        <v>161</v>
      </c>
      <c r="F25" s="7" t="s">
        <v>248</v>
      </c>
      <c r="G25" s="7" t="s">
        <v>249</v>
      </c>
      <c r="H25" s="9">
        <v>0</v>
      </c>
      <c r="I25" s="9">
        <v>155000</v>
      </c>
      <c r="J25" s="9">
        <v>31103</v>
      </c>
      <c r="K25" s="10">
        <v>0.20066451612903224</v>
      </c>
      <c r="L25" s="11">
        <v>81287</v>
      </c>
      <c r="M25" s="12">
        <v>-50184</v>
      </c>
    </row>
    <row r="26" spans="1:13" x14ac:dyDescent="0.2">
      <c r="A26" s="7" t="s">
        <v>235</v>
      </c>
      <c r="B26" s="7" t="s">
        <v>236</v>
      </c>
      <c r="C26" s="7" t="s">
        <v>363</v>
      </c>
      <c r="D26" s="8">
        <v>5139</v>
      </c>
      <c r="E26" s="7" t="s">
        <v>161</v>
      </c>
      <c r="F26" s="7" t="s">
        <v>250</v>
      </c>
      <c r="G26" s="7" t="s">
        <v>251</v>
      </c>
      <c r="H26" s="9"/>
      <c r="I26" s="9"/>
      <c r="J26" s="9"/>
      <c r="K26" s="10" t="s">
        <v>367</v>
      </c>
      <c r="L26" s="11">
        <v>9600</v>
      </c>
      <c r="M26" s="12">
        <v>-9600</v>
      </c>
    </row>
    <row r="27" spans="1:13" x14ac:dyDescent="0.2">
      <c r="A27" s="7" t="s">
        <v>235</v>
      </c>
      <c r="B27" s="7" t="s">
        <v>236</v>
      </c>
      <c r="C27" s="7" t="s">
        <v>363</v>
      </c>
      <c r="D27" s="8">
        <v>5139</v>
      </c>
      <c r="E27" s="7" t="s">
        <v>161</v>
      </c>
      <c r="F27" s="7" t="s">
        <v>30</v>
      </c>
      <c r="G27" s="7" t="s">
        <v>31</v>
      </c>
      <c r="H27" s="9"/>
      <c r="I27" s="9"/>
      <c r="J27" s="9"/>
      <c r="K27" s="10" t="s">
        <v>367</v>
      </c>
      <c r="L27" s="11">
        <v>311208.13</v>
      </c>
      <c r="M27" s="12">
        <v>-311208.13</v>
      </c>
    </row>
    <row r="28" spans="1:13" x14ac:dyDescent="0.2">
      <c r="A28" s="7" t="s">
        <v>235</v>
      </c>
      <c r="B28" s="7" t="s">
        <v>236</v>
      </c>
      <c r="C28" s="7" t="s">
        <v>363</v>
      </c>
      <c r="D28" s="8">
        <v>5151</v>
      </c>
      <c r="E28" s="7" t="s">
        <v>164</v>
      </c>
      <c r="F28" s="7" t="s">
        <v>248</v>
      </c>
      <c r="G28" s="7" t="s">
        <v>249</v>
      </c>
      <c r="H28" s="9">
        <v>0</v>
      </c>
      <c r="I28" s="9">
        <v>9000</v>
      </c>
      <c r="J28" s="9">
        <v>2591.16</v>
      </c>
      <c r="K28" s="10">
        <v>0.28790666666666664</v>
      </c>
      <c r="L28" s="11"/>
      <c r="M28" s="12">
        <v>2591.16</v>
      </c>
    </row>
    <row r="29" spans="1:13" x14ac:dyDescent="0.2">
      <c r="A29" s="7" t="s">
        <v>235</v>
      </c>
      <c r="B29" s="7" t="s">
        <v>236</v>
      </c>
      <c r="C29" s="7" t="s">
        <v>363</v>
      </c>
      <c r="D29" s="8">
        <v>5152</v>
      </c>
      <c r="E29" s="7" t="s">
        <v>167</v>
      </c>
      <c r="F29" s="7" t="s">
        <v>248</v>
      </c>
      <c r="G29" s="7" t="s">
        <v>249</v>
      </c>
      <c r="H29" s="9">
        <v>0</v>
      </c>
      <c r="I29" s="9">
        <v>19000</v>
      </c>
      <c r="J29" s="9">
        <v>19000</v>
      </c>
      <c r="K29" s="10">
        <v>1</v>
      </c>
      <c r="L29" s="11"/>
      <c r="M29" s="12">
        <v>19000</v>
      </c>
    </row>
    <row r="30" spans="1:13" x14ac:dyDescent="0.2">
      <c r="A30" s="7" t="s">
        <v>235</v>
      </c>
      <c r="B30" s="7" t="s">
        <v>236</v>
      </c>
      <c r="C30" s="7" t="s">
        <v>363</v>
      </c>
      <c r="D30" s="8">
        <v>5154</v>
      </c>
      <c r="E30" s="7" t="s">
        <v>169</v>
      </c>
      <c r="F30" s="7" t="s">
        <v>248</v>
      </c>
      <c r="G30" s="7" t="s">
        <v>249</v>
      </c>
      <c r="H30" s="9">
        <v>0</v>
      </c>
      <c r="I30" s="9">
        <v>22000</v>
      </c>
      <c r="J30" s="9">
        <v>14762.5</v>
      </c>
      <c r="K30" s="10">
        <v>0.67102272727272727</v>
      </c>
      <c r="L30" s="11"/>
      <c r="M30" s="12">
        <v>14762.5</v>
      </c>
    </row>
    <row r="31" spans="1:13" x14ac:dyDescent="0.2">
      <c r="A31" s="7" t="s">
        <v>235</v>
      </c>
      <c r="B31" s="7" t="s">
        <v>236</v>
      </c>
      <c r="C31" s="7" t="s">
        <v>363</v>
      </c>
      <c r="D31" s="8">
        <v>5156</v>
      </c>
      <c r="E31" s="7" t="s">
        <v>170</v>
      </c>
      <c r="F31" s="7" t="s">
        <v>248</v>
      </c>
      <c r="G31" s="7" t="s">
        <v>249</v>
      </c>
      <c r="H31" s="9">
        <v>0</v>
      </c>
      <c r="I31" s="9">
        <v>8000</v>
      </c>
      <c r="J31" s="9">
        <v>2375.21</v>
      </c>
      <c r="K31" s="10">
        <v>0.29690125000000001</v>
      </c>
      <c r="L31" s="11">
        <v>328.8</v>
      </c>
      <c r="M31" s="12">
        <v>2046.41</v>
      </c>
    </row>
    <row r="32" spans="1:13" x14ac:dyDescent="0.2">
      <c r="A32" s="7" t="s">
        <v>235</v>
      </c>
      <c r="B32" s="7" t="s">
        <v>236</v>
      </c>
      <c r="C32" s="7" t="s">
        <v>363</v>
      </c>
      <c r="D32" s="8">
        <v>5156</v>
      </c>
      <c r="E32" s="7" t="s">
        <v>170</v>
      </c>
      <c r="F32" s="7" t="s">
        <v>30</v>
      </c>
      <c r="G32" s="7" t="s">
        <v>31</v>
      </c>
      <c r="H32" s="9"/>
      <c r="I32" s="9"/>
      <c r="J32" s="9"/>
      <c r="K32" s="10" t="s">
        <v>367</v>
      </c>
      <c r="L32" s="11">
        <v>16603.25</v>
      </c>
      <c r="M32" s="12">
        <v>-16603.25</v>
      </c>
    </row>
    <row r="33" spans="1:13" x14ac:dyDescent="0.2">
      <c r="A33" s="7" t="s">
        <v>235</v>
      </c>
      <c r="B33" s="7" t="s">
        <v>236</v>
      </c>
      <c r="C33" s="7" t="s">
        <v>363</v>
      </c>
      <c r="D33" s="8">
        <v>5161</v>
      </c>
      <c r="E33" s="7" t="s">
        <v>223</v>
      </c>
      <c r="F33" s="7" t="s">
        <v>248</v>
      </c>
      <c r="G33" s="7" t="s">
        <v>249</v>
      </c>
      <c r="H33" s="9">
        <v>0</v>
      </c>
      <c r="I33" s="9">
        <v>9000</v>
      </c>
      <c r="J33" s="9">
        <v>3130</v>
      </c>
      <c r="K33" s="10">
        <v>0.3477777777777778</v>
      </c>
      <c r="L33" s="11"/>
      <c r="M33" s="12">
        <v>3130</v>
      </c>
    </row>
    <row r="34" spans="1:13" x14ac:dyDescent="0.2">
      <c r="A34" s="7" t="s">
        <v>235</v>
      </c>
      <c r="B34" s="7" t="s">
        <v>236</v>
      </c>
      <c r="C34" s="7" t="s">
        <v>363</v>
      </c>
      <c r="D34" s="8">
        <v>5161</v>
      </c>
      <c r="E34" s="7" t="s">
        <v>223</v>
      </c>
      <c r="F34" s="7" t="s">
        <v>30</v>
      </c>
      <c r="G34" s="7" t="s">
        <v>31</v>
      </c>
      <c r="H34" s="9">
        <v>1000</v>
      </c>
      <c r="I34" s="9">
        <v>1000</v>
      </c>
      <c r="J34" s="9"/>
      <c r="K34" s="10">
        <v>0</v>
      </c>
      <c r="L34" s="11">
        <v>17959.099999999999</v>
      </c>
      <c r="M34" s="12">
        <v>-17959.099999999999</v>
      </c>
    </row>
    <row r="35" spans="1:13" x14ac:dyDescent="0.2">
      <c r="A35" s="7" t="s">
        <v>235</v>
      </c>
      <c r="B35" s="7" t="s">
        <v>236</v>
      </c>
      <c r="C35" s="7" t="s">
        <v>363</v>
      </c>
      <c r="D35" s="8">
        <v>5162</v>
      </c>
      <c r="E35" s="7" t="s">
        <v>171</v>
      </c>
      <c r="F35" s="7" t="s">
        <v>30</v>
      </c>
      <c r="G35" s="7" t="s">
        <v>31</v>
      </c>
      <c r="H35" s="9"/>
      <c r="I35" s="9"/>
      <c r="J35" s="9"/>
      <c r="K35" s="10" t="s">
        <v>367</v>
      </c>
      <c r="L35" s="11">
        <v>22877.54</v>
      </c>
      <c r="M35" s="12">
        <v>-22877.54</v>
      </c>
    </row>
    <row r="36" spans="1:13" x14ac:dyDescent="0.2">
      <c r="A36" s="7" t="s">
        <v>235</v>
      </c>
      <c r="B36" s="7" t="s">
        <v>236</v>
      </c>
      <c r="C36" s="7" t="s">
        <v>363</v>
      </c>
      <c r="D36" s="8">
        <v>5167</v>
      </c>
      <c r="E36" s="7" t="s">
        <v>224</v>
      </c>
      <c r="F36" s="7" t="s">
        <v>248</v>
      </c>
      <c r="G36" s="7" t="s">
        <v>249</v>
      </c>
      <c r="H36" s="9">
        <v>0</v>
      </c>
      <c r="I36" s="9">
        <v>20000</v>
      </c>
      <c r="J36" s="9">
        <v>3980</v>
      </c>
      <c r="K36" s="10">
        <v>0.19900000000000001</v>
      </c>
      <c r="L36" s="11">
        <v>10200</v>
      </c>
      <c r="M36" s="12">
        <v>-6220</v>
      </c>
    </row>
    <row r="37" spans="1:13" x14ac:dyDescent="0.2">
      <c r="A37" s="7" t="s">
        <v>235</v>
      </c>
      <c r="B37" s="7" t="s">
        <v>236</v>
      </c>
      <c r="C37" s="7" t="s">
        <v>363</v>
      </c>
      <c r="D37" s="8">
        <v>5167</v>
      </c>
      <c r="E37" s="7" t="s">
        <v>224</v>
      </c>
      <c r="F37" s="7" t="s">
        <v>30</v>
      </c>
      <c r="G37" s="7" t="s">
        <v>31</v>
      </c>
      <c r="H37" s="9"/>
      <c r="I37" s="9"/>
      <c r="J37" s="9"/>
      <c r="K37" s="10" t="s">
        <v>367</v>
      </c>
      <c r="L37" s="11">
        <v>90500</v>
      </c>
      <c r="M37" s="12">
        <v>-90500</v>
      </c>
    </row>
    <row r="38" spans="1:13" x14ac:dyDescent="0.2">
      <c r="A38" s="7" t="s">
        <v>235</v>
      </c>
      <c r="B38" s="7" t="s">
        <v>236</v>
      </c>
      <c r="C38" s="7" t="s">
        <v>363</v>
      </c>
      <c r="D38" s="8">
        <v>5169</v>
      </c>
      <c r="E38" s="7" t="s">
        <v>63</v>
      </c>
      <c r="F38" s="7" t="s">
        <v>243</v>
      </c>
      <c r="G38" s="7" t="s">
        <v>244</v>
      </c>
      <c r="H38" s="9">
        <v>60000</v>
      </c>
      <c r="I38" s="9">
        <v>30000</v>
      </c>
      <c r="J38" s="9">
        <v>6025</v>
      </c>
      <c r="K38" s="10">
        <v>0.20083333333333334</v>
      </c>
      <c r="L38" s="11">
        <v>13255</v>
      </c>
      <c r="M38" s="12">
        <v>-7230</v>
      </c>
    </row>
    <row r="39" spans="1:13" x14ac:dyDescent="0.2">
      <c r="A39" s="7" t="s">
        <v>235</v>
      </c>
      <c r="B39" s="7" t="s">
        <v>236</v>
      </c>
      <c r="C39" s="7" t="s">
        <v>363</v>
      </c>
      <c r="D39" s="8">
        <v>5169</v>
      </c>
      <c r="E39" s="7" t="s">
        <v>63</v>
      </c>
      <c r="F39" s="7" t="s">
        <v>248</v>
      </c>
      <c r="G39" s="7" t="s">
        <v>249</v>
      </c>
      <c r="H39" s="9">
        <v>0</v>
      </c>
      <c r="I39" s="9">
        <v>5501000</v>
      </c>
      <c r="J39" s="9">
        <v>543070</v>
      </c>
      <c r="K39" s="10">
        <v>9.8722050536266134E-2</v>
      </c>
      <c r="L39" s="11">
        <v>513439</v>
      </c>
      <c r="M39" s="12">
        <v>29631</v>
      </c>
    </row>
    <row r="40" spans="1:13" x14ac:dyDescent="0.2">
      <c r="A40" s="7" t="s">
        <v>235</v>
      </c>
      <c r="B40" s="7" t="s">
        <v>236</v>
      </c>
      <c r="C40" s="7" t="s">
        <v>363</v>
      </c>
      <c r="D40" s="8">
        <v>5169</v>
      </c>
      <c r="E40" s="7" t="s">
        <v>63</v>
      </c>
      <c r="F40" s="7" t="s">
        <v>250</v>
      </c>
      <c r="G40" s="7" t="s">
        <v>251</v>
      </c>
      <c r="H40" s="9"/>
      <c r="I40" s="9"/>
      <c r="J40" s="9"/>
      <c r="K40" s="10" t="s">
        <v>367</v>
      </c>
      <c r="L40" s="11">
        <v>13418.7</v>
      </c>
      <c r="M40" s="12">
        <v>-13418.7</v>
      </c>
    </row>
    <row r="41" spans="1:13" x14ac:dyDescent="0.2">
      <c r="A41" s="7" t="s">
        <v>235</v>
      </c>
      <c r="B41" s="7" t="s">
        <v>236</v>
      </c>
      <c r="C41" s="7" t="s">
        <v>363</v>
      </c>
      <c r="D41" s="8">
        <v>5169</v>
      </c>
      <c r="E41" s="7" t="s">
        <v>63</v>
      </c>
      <c r="F41" s="7" t="s">
        <v>245</v>
      </c>
      <c r="G41" s="7" t="s">
        <v>246</v>
      </c>
      <c r="H41" s="9">
        <v>115000</v>
      </c>
      <c r="I41" s="9">
        <v>115000</v>
      </c>
      <c r="J41" s="9">
        <v>18022</v>
      </c>
      <c r="K41" s="10">
        <v>0.15671304347826087</v>
      </c>
      <c r="L41" s="11">
        <v>12342</v>
      </c>
      <c r="M41" s="12">
        <v>5680</v>
      </c>
    </row>
    <row r="42" spans="1:13" x14ac:dyDescent="0.2">
      <c r="A42" s="7" t="s">
        <v>235</v>
      </c>
      <c r="B42" s="7" t="s">
        <v>236</v>
      </c>
      <c r="C42" s="7" t="s">
        <v>363</v>
      </c>
      <c r="D42" s="8">
        <v>5169</v>
      </c>
      <c r="E42" s="7" t="s">
        <v>63</v>
      </c>
      <c r="F42" s="7" t="s">
        <v>30</v>
      </c>
      <c r="G42" s="7" t="s">
        <v>31</v>
      </c>
      <c r="H42" s="9"/>
      <c r="I42" s="9"/>
      <c r="J42" s="9"/>
      <c r="K42" s="10" t="s">
        <v>367</v>
      </c>
      <c r="L42" s="11">
        <v>68917.600000000006</v>
      </c>
      <c r="M42" s="12">
        <v>-68917.600000000006</v>
      </c>
    </row>
    <row r="43" spans="1:13" x14ac:dyDescent="0.2">
      <c r="A43" s="7" t="s">
        <v>235</v>
      </c>
      <c r="B43" s="7" t="s">
        <v>236</v>
      </c>
      <c r="C43" s="7" t="s">
        <v>363</v>
      </c>
      <c r="D43" s="8">
        <v>5169</v>
      </c>
      <c r="E43" s="7" t="s">
        <v>63</v>
      </c>
      <c r="F43" s="7" t="s">
        <v>49</v>
      </c>
      <c r="G43" s="7" t="s">
        <v>50</v>
      </c>
      <c r="H43" s="9">
        <v>0</v>
      </c>
      <c r="I43" s="9">
        <v>30000</v>
      </c>
      <c r="J43" s="9"/>
      <c r="K43" s="10">
        <v>0</v>
      </c>
      <c r="L43" s="11"/>
      <c r="M43" s="12">
        <v>0</v>
      </c>
    </row>
    <row r="44" spans="1:13" x14ac:dyDescent="0.2">
      <c r="A44" s="7" t="s">
        <v>235</v>
      </c>
      <c r="B44" s="7" t="s">
        <v>236</v>
      </c>
      <c r="C44" s="7" t="s">
        <v>363</v>
      </c>
      <c r="D44" s="8">
        <v>5173</v>
      </c>
      <c r="E44" s="7" t="s">
        <v>225</v>
      </c>
      <c r="F44" s="7" t="s">
        <v>248</v>
      </c>
      <c r="G44" s="7" t="s">
        <v>249</v>
      </c>
      <c r="H44" s="9">
        <v>0</v>
      </c>
      <c r="I44" s="9">
        <v>15000</v>
      </c>
      <c r="J44" s="9">
        <v>5752</v>
      </c>
      <c r="K44" s="10">
        <v>0.38346666666666668</v>
      </c>
      <c r="L44" s="11">
        <v>4437</v>
      </c>
      <c r="M44" s="12">
        <v>1315</v>
      </c>
    </row>
    <row r="45" spans="1:13" x14ac:dyDescent="0.2">
      <c r="A45" s="7" t="s">
        <v>235</v>
      </c>
      <c r="B45" s="7" t="s">
        <v>236</v>
      </c>
      <c r="C45" s="7" t="s">
        <v>363</v>
      </c>
      <c r="D45" s="8">
        <v>5173</v>
      </c>
      <c r="E45" s="7" t="s">
        <v>225</v>
      </c>
      <c r="F45" s="7" t="s">
        <v>30</v>
      </c>
      <c r="G45" s="7" t="s">
        <v>31</v>
      </c>
      <c r="H45" s="9"/>
      <c r="I45" s="9"/>
      <c r="J45" s="9"/>
      <c r="K45" s="10" t="s">
        <v>367</v>
      </c>
      <c r="L45" s="11">
        <v>6519</v>
      </c>
      <c r="M45" s="12">
        <v>-6519</v>
      </c>
    </row>
    <row r="46" spans="1:13" x14ac:dyDescent="0.2">
      <c r="A46" s="7" t="s">
        <v>235</v>
      </c>
      <c r="B46" s="7" t="s">
        <v>236</v>
      </c>
      <c r="C46" s="7" t="s">
        <v>363</v>
      </c>
      <c r="D46" s="8">
        <v>5175</v>
      </c>
      <c r="E46" s="7" t="s">
        <v>226</v>
      </c>
      <c r="F46" s="7" t="s">
        <v>248</v>
      </c>
      <c r="G46" s="7" t="s">
        <v>249</v>
      </c>
      <c r="H46" s="9">
        <v>0</v>
      </c>
      <c r="I46" s="9">
        <v>52000</v>
      </c>
      <c r="J46" s="9">
        <v>23557</v>
      </c>
      <c r="K46" s="10">
        <v>0.45301923076923079</v>
      </c>
      <c r="L46" s="11">
        <v>28454</v>
      </c>
      <c r="M46" s="12">
        <v>-4897</v>
      </c>
    </row>
    <row r="47" spans="1:13" x14ac:dyDescent="0.2">
      <c r="A47" s="7" t="s">
        <v>235</v>
      </c>
      <c r="B47" s="7" t="s">
        <v>236</v>
      </c>
      <c r="C47" s="7" t="s">
        <v>363</v>
      </c>
      <c r="D47" s="8">
        <v>5175</v>
      </c>
      <c r="E47" s="7" t="s">
        <v>226</v>
      </c>
      <c r="F47" s="7" t="s">
        <v>30</v>
      </c>
      <c r="G47" s="7" t="s">
        <v>31</v>
      </c>
      <c r="H47" s="9"/>
      <c r="I47" s="9"/>
      <c r="J47" s="9"/>
      <c r="K47" s="10" t="s">
        <v>367</v>
      </c>
      <c r="L47" s="11">
        <v>7840</v>
      </c>
      <c r="M47" s="12">
        <v>-7840</v>
      </c>
    </row>
    <row r="48" spans="1:13" x14ac:dyDescent="0.2">
      <c r="A48" s="7" t="s">
        <v>235</v>
      </c>
      <c r="B48" s="7" t="s">
        <v>236</v>
      </c>
      <c r="C48" s="7" t="s">
        <v>363</v>
      </c>
      <c r="D48" s="8">
        <v>5192</v>
      </c>
      <c r="E48" s="7" t="s">
        <v>67</v>
      </c>
      <c r="F48" s="7" t="s">
        <v>252</v>
      </c>
      <c r="G48" s="7" t="s">
        <v>253</v>
      </c>
      <c r="H48" s="9">
        <v>250000</v>
      </c>
      <c r="I48" s="9">
        <v>230000</v>
      </c>
      <c r="J48" s="9">
        <v>198495</v>
      </c>
      <c r="K48" s="10">
        <v>0.86302173913043478</v>
      </c>
      <c r="L48" s="11">
        <v>160594</v>
      </c>
      <c r="M48" s="12">
        <v>37901</v>
      </c>
    </row>
    <row r="49" spans="1:13" x14ac:dyDescent="0.2">
      <c r="A49" s="7" t="s">
        <v>235</v>
      </c>
      <c r="B49" s="7" t="s">
        <v>236</v>
      </c>
      <c r="C49" s="7" t="s">
        <v>363</v>
      </c>
      <c r="D49" s="8">
        <v>5194</v>
      </c>
      <c r="E49" s="7" t="s">
        <v>254</v>
      </c>
      <c r="F49" s="7" t="s">
        <v>255</v>
      </c>
      <c r="G49" s="7" t="s">
        <v>256</v>
      </c>
      <c r="H49" s="9">
        <v>10000</v>
      </c>
      <c r="I49" s="9">
        <v>10000</v>
      </c>
      <c r="J49" s="9">
        <v>5885</v>
      </c>
      <c r="K49" s="10">
        <v>0.58850000000000002</v>
      </c>
      <c r="L49" s="11">
        <v>3253</v>
      </c>
      <c r="M49" s="12">
        <v>2632</v>
      </c>
    </row>
    <row r="50" spans="1:13" x14ac:dyDescent="0.2">
      <c r="A50" s="7" t="s">
        <v>235</v>
      </c>
      <c r="B50" s="7" t="s">
        <v>236</v>
      </c>
      <c r="C50" s="7" t="s">
        <v>363</v>
      </c>
      <c r="D50" s="8">
        <v>5194</v>
      </c>
      <c r="E50" s="7" t="s">
        <v>254</v>
      </c>
      <c r="F50" s="7" t="s">
        <v>243</v>
      </c>
      <c r="G50" s="7" t="s">
        <v>244</v>
      </c>
      <c r="H50" s="9">
        <v>0</v>
      </c>
      <c r="I50" s="9">
        <v>38000</v>
      </c>
      <c r="J50" s="9">
        <v>38000</v>
      </c>
      <c r="K50" s="10">
        <v>1</v>
      </c>
      <c r="L50" s="11">
        <v>28000</v>
      </c>
      <c r="M50" s="12">
        <v>10000</v>
      </c>
    </row>
    <row r="51" spans="1:13" x14ac:dyDescent="0.2">
      <c r="A51" s="7" t="s">
        <v>235</v>
      </c>
      <c r="B51" s="7" t="s">
        <v>236</v>
      </c>
      <c r="C51" s="7" t="s">
        <v>363</v>
      </c>
      <c r="D51" s="8">
        <v>5213</v>
      </c>
      <c r="E51" s="7" t="s">
        <v>77</v>
      </c>
      <c r="F51" s="7" t="s">
        <v>237</v>
      </c>
      <c r="G51" s="7" t="s">
        <v>238</v>
      </c>
      <c r="H51" s="9">
        <v>0</v>
      </c>
      <c r="I51" s="9">
        <v>1896000</v>
      </c>
      <c r="J51" s="9">
        <v>1895800</v>
      </c>
      <c r="K51" s="10">
        <v>0.99989451476793245</v>
      </c>
      <c r="L51" s="11">
        <v>1405000</v>
      </c>
      <c r="M51" s="12">
        <v>490800</v>
      </c>
    </row>
    <row r="52" spans="1:13" x14ac:dyDescent="0.2">
      <c r="A52" s="7" t="s">
        <v>235</v>
      </c>
      <c r="B52" s="7" t="s">
        <v>236</v>
      </c>
      <c r="C52" s="7" t="s">
        <v>363</v>
      </c>
      <c r="D52" s="8">
        <v>5366</v>
      </c>
      <c r="E52" s="7" t="s">
        <v>257</v>
      </c>
      <c r="F52" s="7" t="s">
        <v>230</v>
      </c>
      <c r="G52" s="7" t="s">
        <v>231</v>
      </c>
      <c r="H52" s="9">
        <v>0</v>
      </c>
      <c r="I52" s="9">
        <v>732000</v>
      </c>
      <c r="J52" s="9">
        <v>732177.77</v>
      </c>
      <c r="K52" s="10">
        <v>1.0002428551912568</v>
      </c>
      <c r="L52" s="11">
        <v>691760.02</v>
      </c>
      <c r="M52" s="12">
        <v>40417.75</v>
      </c>
    </row>
    <row r="53" spans="1:13" x14ac:dyDescent="0.2">
      <c r="A53" s="7" t="s">
        <v>235</v>
      </c>
      <c r="B53" s="7" t="s">
        <v>236</v>
      </c>
      <c r="C53" s="7" t="s">
        <v>363</v>
      </c>
      <c r="D53" s="8">
        <v>5909</v>
      </c>
      <c r="E53" s="7" t="s">
        <v>202</v>
      </c>
      <c r="F53" s="7" t="s">
        <v>49</v>
      </c>
      <c r="G53" s="7" t="s">
        <v>50</v>
      </c>
      <c r="H53" s="9">
        <v>0</v>
      </c>
      <c r="I53" s="9">
        <v>20000</v>
      </c>
      <c r="J53" s="9">
        <v>15214.5</v>
      </c>
      <c r="K53" s="10">
        <v>0.76072499999999998</v>
      </c>
      <c r="L53" s="11">
        <v>0</v>
      </c>
      <c r="M53" s="12">
        <v>15214.5</v>
      </c>
    </row>
    <row r="54" spans="1:13" x14ac:dyDescent="0.2">
      <c r="A54" s="54"/>
      <c r="B54" s="54"/>
      <c r="C54" s="54"/>
      <c r="D54" s="55"/>
      <c r="E54" s="54" t="s">
        <v>369</v>
      </c>
      <c r="F54" s="54"/>
      <c r="G54" s="54"/>
      <c r="H54" s="56">
        <f>SUM(H16:H53)</f>
        <v>471000</v>
      </c>
      <c r="I54" s="56">
        <f t="shared" ref="I54:M54" si="1">SUM(I16:I53)</f>
        <v>9146000</v>
      </c>
      <c r="J54" s="56">
        <f t="shared" si="1"/>
        <v>3633618.14</v>
      </c>
      <c r="K54" s="57">
        <f>J54/I54</f>
        <v>0.39729041548217803</v>
      </c>
      <c r="L54" s="56">
        <f t="shared" si="1"/>
        <v>6005850.8100000005</v>
      </c>
      <c r="M54" s="56">
        <f t="shared" si="1"/>
        <v>-2372232.67</v>
      </c>
    </row>
    <row r="55" spans="1:13" x14ac:dyDescent="0.2">
      <c r="A55" s="38" t="s">
        <v>360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40"/>
    </row>
    <row r="56" spans="1:13" x14ac:dyDescent="0.2">
      <c r="A56" s="48" t="s">
        <v>235</v>
      </c>
      <c r="B56" s="48" t="s">
        <v>236</v>
      </c>
      <c r="C56" s="48" t="s">
        <v>361</v>
      </c>
      <c r="D56" s="49">
        <v>8115</v>
      </c>
      <c r="E56" s="48" t="s">
        <v>116</v>
      </c>
      <c r="F56" s="48"/>
      <c r="G56" s="48"/>
      <c r="H56" s="50">
        <v>0</v>
      </c>
      <c r="I56" s="50">
        <v>4122000</v>
      </c>
      <c r="J56" s="50"/>
      <c r="K56" s="51">
        <v>0</v>
      </c>
      <c r="L56" s="52"/>
      <c r="M56" s="53">
        <v>0</v>
      </c>
    </row>
    <row r="57" spans="1:13" x14ac:dyDescent="0.2">
      <c r="A57" s="48" t="s">
        <v>235</v>
      </c>
      <c r="B57" s="48" t="s">
        <v>236</v>
      </c>
      <c r="C57" s="48" t="s">
        <v>361</v>
      </c>
      <c r="D57" s="49">
        <v>8901</v>
      </c>
      <c r="E57" s="48" t="s">
        <v>10</v>
      </c>
      <c r="F57" s="48"/>
      <c r="G57" s="48"/>
      <c r="H57" s="50"/>
      <c r="I57" s="50"/>
      <c r="J57" s="50">
        <v>0</v>
      </c>
      <c r="K57" s="51" t="s">
        <v>367</v>
      </c>
      <c r="L57" s="52">
        <v>4656</v>
      </c>
      <c r="M57" s="53">
        <v>-4656</v>
      </c>
    </row>
    <row r="58" spans="1:13" s="1" customFormat="1" x14ac:dyDescent="0.2">
      <c r="A58" s="58"/>
      <c r="B58" s="58"/>
      <c r="C58" s="58"/>
      <c r="D58" s="58"/>
      <c r="E58" s="58" t="s">
        <v>360</v>
      </c>
      <c r="F58" s="58"/>
      <c r="G58" s="58"/>
      <c r="H58" s="59">
        <f>SUM(H56:H57)</f>
        <v>0</v>
      </c>
      <c r="I58" s="59">
        <f t="shared" ref="I58:M58" si="2">SUM(I56:I57)</f>
        <v>4122000</v>
      </c>
      <c r="J58" s="59">
        <f t="shared" si="2"/>
        <v>0</v>
      </c>
      <c r="K58" s="59">
        <f t="shared" si="2"/>
        <v>0</v>
      </c>
      <c r="L58" s="59">
        <f t="shared" si="2"/>
        <v>4656</v>
      </c>
      <c r="M58" s="59">
        <f t="shared" si="2"/>
        <v>-4656</v>
      </c>
    </row>
  </sheetData>
  <mergeCells count="3">
    <mergeCell ref="A4:M4"/>
    <mergeCell ref="A55:M55"/>
    <mergeCell ref="A15:M1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opLeftCell="A16" workbookViewId="0">
      <selection activeCell="M50" sqref="A50:M50"/>
    </sheetView>
  </sheetViews>
  <sheetFormatPr defaultColWidth="9.5" defaultRowHeight="12.75" x14ac:dyDescent="0.2"/>
  <cols>
    <col min="1" max="1" width="5.83203125" bestFit="1" customWidth="1"/>
    <col min="2" max="2" width="24" bestFit="1" customWidth="1"/>
    <col min="3" max="3" width="6.83203125" bestFit="1" customWidth="1"/>
    <col min="4" max="4" width="5.83203125" bestFit="1" customWidth="1"/>
    <col min="5" max="5" width="67.6640625" bestFit="1" customWidth="1"/>
    <col min="6" max="6" width="5.1640625" bestFit="1" customWidth="1"/>
    <col min="7" max="7" width="62.6640625" bestFit="1" customWidth="1"/>
    <col min="8" max="10" width="13.5" bestFit="1" customWidth="1"/>
    <col min="11" max="11" width="10.1640625" bestFit="1" customWidth="1"/>
    <col min="12" max="12" width="13.33203125" bestFit="1" customWidth="1"/>
    <col min="13" max="13" width="14" bestFit="1" customWidth="1"/>
  </cols>
  <sheetData>
    <row r="1" spans="1:13" ht="15.75" x14ac:dyDescent="0.25">
      <c r="A1" s="81" t="s">
        <v>379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6" t="s">
        <v>368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x14ac:dyDescent="0.2">
      <c r="A5" s="7" t="s">
        <v>258</v>
      </c>
      <c r="B5" s="7" t="s">
        <v>370</v>
      </c>
      <c r="C5" s="7" t="s">
        <v>362</v>
      </c>
      <c r="D5" s="8">
        <v>1333</v>
      </c>
      <c r="E5" s="7" t="s">
        <v>124</v>
      </c>
      <c r="F5" s="7"/>
      <c r="G5" s="7"/>
      <c r="H5" s="9">
        <v>0</v>
      </c>
      <c r="I5" s="9">
        <v>600000</v>
      </c>
      <c r="J5" s="9"/>
      <c r="K5" s="10">
        <v>0</v>
      </c>
      <c r="L5" s="11"/>
      <c r="M5" s="12">
        <v>0</v>
      </c>
    </row>
    <row r="6" spans="1:13" x14ac:dyDescent="0.2">
      <c r="A6" s="7" t="s">
        <v>258</v>
      </c>
      <c r="B6" s="7" t="s">
        <v>370</v>
      </c>
      <c r="C6" s="7" t="s">
        <v>362</v>
      </c>
      <c r="D6" s="8">
        <v>1334</v>
      </c>
      <c r="E6" s="7" t="s">
        <v>259</v>
      </c>
      <c r="F6" s="7"/>
      <c r="G6" s="7"/>
      <c r="H6" s="9">
        <v>30000</v>
      </c>
      <c r="I6" s="9">
        <v>30000</v>
      </c>
      <c r="J6" s="9">
        <v>24430</v>
      </c>
      <c r="K6" s="10">
        <v>0.81433333333333335</v>
      </c>
      <c r="L6" s="11">
        <v>22764</v>
      </c>
      <c r="M6" s="12">
        <v>1666</v>
      </c>
    </row>
    <row r="7" spans="1:13" x14ac:dyDescent="0.2">
      <c r="A7" s="7" t="s">
        <v>258</v>
      </c>
      <c r="B7" s="7" t="s">
        <v>370</v>
      </c>
      <c r="C7" s="7" t="s">
        <v>362</v>
      </c>
      <c r="D7" s="8">
        <v>1359</v>
      </c>
      <c r="E7" s="7" t="s">
        <v>260</v>
      </c>
      <c r="F7" s="7"/>
      <c r="G7" s="7"/>
      <c r="H7" s="9">
        <v>150000</v>
      </c>
      <c r="I7" s="9">
        <v>150000</v>
      </c>
      <c r="J7" s="9">
        <v>157550</v>
      </c>
      <c r="K7" s="10">
        <v>1.0503333333333333</v>
      </c>
      <c r="L7" s="11">
        <v>151050</v>
      </c>
      <c r="M7" s="12">
        <v>6500</v>
      </c>
    </row>
    <row r="8" spans="1:13" x14ac:dyDescent="0.2">
      <c r="A8" s="7" t="s">
        <v>258</v>
      </c>
      <c r="B8" s="7" t="s">
        <v>370</v>
      </c>
      <c r="C8" s="7" t="s">
        <v>362</v>
      </c>
      <c r="D8" s="8">
        <v>1361</v>
      </c>
      <c r="E8" s="7" t="s">
        <v>27</v>
      </c>
      <c r="F8" s="7"/>
      <c r="G8" s="7"/>
      <c r="H8" s="9">
        <v>2150000</v>
      </c>
      <c r="I8" s="9">
        <v>500000</v>
      </c>
      <c r="J8" s="9">
        <v>672830</v>
      </c>
      <c r="K8" s="10">
        <v>1.3456600000000001</v>
      </c>
      <c r="L8" s="11">
        <v>2991261</v>
      </c>
      <c r="M8" s="12">
        <v>-2318431</v>
      </c>
    </row>
    <row r="9" spans="1:13" x14ac:dyDescent="0.2">
      <c r="A9" s="7" t="s">
        <v>258</v>
      </c>
      <c r="B9" s="7" t="s">
        <v>370</v>
      </c>
      <c r="C9" s="7" t="s">
        <v>362</v>
      </c>
      <c r="D9" s="8">
        <v>2111</v>
      </c>
      <c r="E9" s="7" t="s">
        <v>29</v>
      </c>
      <c r="F9" s="7" t="s">
        <v>133</v>
      </c>
      <c r="G9" s="7" t="s">
        <v>134</v>
      </c>
      <c r="H9" s="9">
        <v>0</v>
      </c>
      <c r="I9" s="9">
        <v>3570000</v>
      </c>
      <c r="J9" s="9">
        <v>4536005.6500000004</v>
      </c>
      <c r="K9" s="10">
        <v>1.2705898179271711</v>
      </c>
      <c r="L9" s="11"/>
      <c r="M9" s="12">
        <v>4536005.6500000004</v>
      </c>
    </row>
    <row r="10" spans="1:13" x14ac:dyDescent="0.2">
      <c r="A10" s="7" t="s">
        <v>258</v>
      </c>
      <c r="B10" s="7" t="s">
        <v>370</v>
      </c>
      <c r="C10" s="7" t="s">
        <v>362</v>
      </c>
      <c r="D10" s="8">
        <v>2111</v>
      </c>
      <c r="E10" s="7" t="s">
        <v>29</v>
      </c>
      <c r="F10" s="7" t="s">
        <v>30</v>
      </c>
      <c r="G10" s="7" t="s">
        <v>31</v>
      </c>
      <c r="H10" s="9">
        <v>1000</v>
      </c>
      <c r="I10" s="9">
        <v>0</v>
      </c>
      <c r="J10" s="9">
        <v>4</v>
      </c>
      <c r="K10" s="10" t="s">
        <v>367</v>
      </c>
      <c r="L10" s="11">
        <v>724</v>
      </c>
      <c r="M10" s="12">
        <v>-720</v>
      </c>
    </row>
    <row r="11" spans="1:13" x14ac:dyDescent="0.2">
      <c r="A11" s="7" t="s">
        <v>258</v>
      </c>
      <c r="B11" s="7" t="s">
        <v>370</v>
      </c>
      <c r="C11" s="7" t="s">
        <v>362</v>
      </c>
      <c r="D11" s="8">
        <v>2212</v>
      </c>
      <c r="E11" s="7" t="s">
        <v>40</v>
      </c>
      <c r="F11" s="7" t="s">
        <v>143</v>
      </c>
      <c r="G11" s="7" t="s">
        <v>144</v>
      </c>
      <c r="H11" s="9"/>
      <c r="I11" s="9"/>
      <c r="J11" s="9">
        <v>9000</v>
      </c>
      <c r="K11" s="10" t="s">
        <v>367</v>
      </c>
      <c r="L11" s="11"/>
      <c r="M11" s="12">
        <v>9000</v>
      </c>
    </row>
    <row r="12" spans="1:13" x14ac:dyDescent="0.2">
      <c r="A12" s="7" t="s">
        <v>258</v>
      </c>
      <c r="B12" s="7" t="s">
        <v>370</v>
      </c>
      <c r="C12" s="7" t="s">
        <v>362</v>
      </c>
      <c r="D12" s="8">
        <v>2212</v>
      </c>
      <c r="E12" s="7" t="s">
        <v>40</v>
      </c>
      <c r="F12" s="7" t="s">
        <v>261</v>
      </c>
      <c r="G12" s="7" t="s">
        <v>262</v>
      </c>
      <c r="H12" s="9">
        <v>150000</v>
      </c>
      <c r="I12" s="9">
        <v>10000</v>
      </c>
      <c r="J12" s="9">
        <v>7300</v>
      </c>
      <c r="K12" s="10">
        <v>0.73</v>
      </c>
      <c r="L12" s="11">
        <v>53800</v>
      </c>
      <c r="M12" s="12">
        <v>-46500</v>
      </c>
    </row>
    <row r="13" spans="1:13" x14ac:dyDescent="0.2">
      <c r="A13" s="7" t="s">
        <v>258</v>
      </c>
      <c r="B13" s="7" t="s">
        <v>370</v>
      </c>
      <c r="C13" s="7" t="s">
        <v>362</v>
      </c>
      <c r="D13" s="8">
        <v>2212</v>
      </c>
      <c r="E13" s="7" t="s">
        <v>40</v>
      </c>
      <c r="F13" s="7" t="s">
        <v>175</v>
      </c>
      <c r="G13" s="7" t="s">
        <v>176</v>
      </c>
      <c r="H13" s="9"/>
      <c r="I13" s="9"/>
      <c r="J13" s="9">
        <v>4000</v>
      </c>
      <c r="K13" s="10" t="s">
        <v>367</v>
      </c>
      <c r="L13" s="11"/>
      <c r="M13" s="12">
        <v>4000</v>
      </c>
    </row>
    <row r="14" spans="1:13" x14ac:dyDescent="0.2">
      <c r="A14" s="7" t="s">
        <v>258</v>
      </c>
      <c r="B14" s="7" t="s">
        <v>370</v>
      </c>
      <c r="C14" s="7" t="s">
        <v>362</v>
      </c>
      <c r="D14" s="8">
        <v>2212</v>
      </c>
      <c r="E14" s="7" t="s">
        <v>40</v>
      </c>
      <c r="F14" s="7" t="s">
        <v>263</v>
      </c>
      <c r="G14" s="7" t="s">
        <v>264</v>
      </c>
      <c r="H14" s="9">
        <v>30000</v>
      </c>
      <c r="I14" s="9">
        <v>30000</v>
      </c>
      <c r="J14" s="9">
        <v>74700</v>
      </c>
      <c r="K14" s="10">
        <v>2.4900000000000002</v>
      </c>
      <c r="L14" s="11">
        <v>37800</v>
      </c>
      <c r="M14" s="12">
        <v>36900</v>
      </c>
    </row>
    <row r="15" spans="1:13" x14ac:dyDescent="0.2">
      <c r="A15" s="7" t="s">
        <v>258</v>
      </c>
      <c r="B15" s="7" t="s">
        <v>370</v>
      </c>
      <c r="C15" s="7" t="s">
        <v>362</v>
      </c>
      <c r="D15" s="8">
        <v>2212</v>
      </c>
      <c r="E15" s="7" t="s">
        <v>40</v>
      </c>
      <c r="F15" s="7" t="s">
        <v>30</v>
      </c>
      <c r="G15" s="7" t="s">
        <v>31</v>
      </c>
      <c r="H15" s="9">
        <v>700000</v>
      </c>
      <c r="I15" s="9">
        <v>70000</v>
      </c>
      <c r="J15" s="9">
        <v>98337</v>
      </c>
      <c r="K15" s="10">
        <v>1.4048142857142858</v>
      </c>
      <c r="L15" s="11">
        <v>746612.4</v>
      </c>
      <c r="M15" s="12">
        <v>-648275.4</v>
      </c>
    </row>
    <row r="16" spans="1:13" x14ac:dyDescent="0.2">
      <c r="A16" s="7" t="s">
        <v>258</v>
      </c>
      <c r="B16" s="7" t="s">
        <v>370</v>
      </c>
      <c r="C16" s="7" t="s">
        <v>362</v>
      </c>
      <c r="D16" s="8">
        <v>2322</v>
      </c>
      <c r="E16" s="7" t="s">
        <v>146</v>
      </c>
      <c r="F16" s="7" t="s">
        <v>265</v>
      </c>
      <c r="G16" s="7" t="s">
        <v>266</v>
      </c>
      <c r="H16" s="9">
        <v>0</v>
      </c>
      <c r="I16" s="9">
        <v>467000</v>
      </c>
      <c r="J16" s="9">
        <v>466792</v>
      </c>
      <c r="K16" s="10">
        <v>0.99955460385438977</v>
      </c>
      <c r="L16" s="11"/>
      <c r="M16" s="12">
        <v>466792</v>
      </c>
    </row>
    <row r="17" spans="1:13" x14ac:dyDescent="0.2">
      <c r="A17" s="7" t="s">
        <v>258</v>
      </c>
      <c r="B17" s="7" t="s">
        <v>370</v>
      </c>
      <c r="C17" s="7" t="s">
        <v>362</v>
      </c>
      <c r="D17" s="8">
        <v>2324</v>
      </c>
      <c r="E17" s="7" t="s">
        <v>48</v>
      </c>
      <c r="F17" s="7" t="s">
        <v>267</v>
      </c>
      <c r="G17" s="7" t="s">
        <v>268</v>
      </c>
      <c r="H17" s="9"/>
      <c r="I17" s="9"/>
      <c r="J17" s="9">
        <v>159971.72</v>
      </c>
      <c r="K17" s="10" t="s">
        <v>367</v>
      </c>
      <c r="L17" s="11"/>
      <c r="M17" s="12">
        <v>159971.72</v>
      </c>
    </row>
    <row r="18" spans="1:13" x14ac:dyDescent="0.2">
      <c r="A18" s="7" t="s">
        <v>258</v>
      </c>
      <c r="B18" s="7" t="s">
        <v>370</v>
      </c>
      <c r="C18" s="7" t="s">
        <v>362</v>
      </c>
      <c r="D18" s="8">
        <v>2324</v>
      </c>
      <c r="E18" s="7" t="s">
        <v>48</v>
      </c>
      <c r="F18" s="7" t="s">
        <v>135</v>
      </c>
      <c r="G18" s="7" t="s">
        <v>136</v>
      </c>
      <c r="H18" s="9"/>
      <c r="I18" s="9"/>
      <c r="J18" s="9">
        <v>37167</v>
      </c>
      <c r="K18" s="10" t="s">
        <v>367</v>
      </c>
      <c r="L18" s="11"/>
      <c r="M18" s="12">
        <v>37167</v>
      </c>
    </row>
    <row r="19" spans="1:13" x14ac:dyDescent="0.2">
      <c r="A19" s="7" t="s">
        <v>258</v>
      </c>
      <c r="B19" s="7" t="s">
        <v>370</v>
      </c>
      <c r="C19" s="7" t="s">
        <v>362</v>
      </c>
      <c r="D19" s="8">
        <v>2324</v>
      </c>
      <c r="E19" s="7" t="s">
        <v>48</v>
      </c>
      <c r="F19" s="7" t="s">
        <v>263</v>
      </c>
      <c r="G19" s="7" t="s">
        <v>264</v>
      </c>
      <c r="H19" s="9"/>
      <c r="I19" s="9"/>
      <c r="J19" s="9">
        <v>0</v>
      </c>
      <c r="K19" s="10" t="s">
        <v>367</v>
      </c>
      <c r="L19" s="11">
        <v>66500</v>
      </c>
      <c r="M19" s="12">
        <v>-66500</v>
      </c>
    </row>
    <row r="20" spans="1:13" x14ac:dyDescent="0.2">
      <c r="A20" s="7" t="s">
        <v>258</v>
      </c>
      <c r="B20" s="7" t="s">
        <v>370</v>
      </c>
      <c r="C20" s="7" t="s">
        <v>362</v>
      </c>
      <c r="D20" s="8">
        <v>4116</v>
      </c>
      <c r="E20" s="7" t="s">
        <v>157</v>
      </c>
      <c r="F20" s="7"/>
      <c r="G20" s="7"/>
      <c r="H20" s="9">
        <v>0</v>
      </c>
      <c r="I20" s="9">
        <v>149000</v>
      </c>
      <c r="J20" s="9">
        <v>148475</v>
      </c>
      <c r="K20" s="61">
        <f>J20/I20</f>
        <v>0.99647651006711413</v>
      </c>
      <c r="L20" s="11">
        <v>190241</v>
      </c>
      <c r="M20" s="12">
        <v>-41766</v>
      </c>
    </row>
    <row r="21" spans="1:13" s="1" customFormat="1" x14ac:dyDescent="0.2">
      <c r="A21" s="15"/>
      <c r="B21" s="15"/>
      <c r="C21" s="15"/>
      <c r="D21" s="62"/>
      <c r="E21" s="15" t="s">
        <v>371</v>
      </c>
      <c r="F21" s="15"/>
      <c r="G21" s="15"/>
      <c r="H21" s="16">
        <f>SUM(H5:H20)</f>
        <v>3211000</v>
      </c>
      <c r="I21" s="16">
        <f t="shared" ref="I21:M21" si="0">SUM(I5:I20)</f>
        <v>5576000</v>
      </c>
      <c r="J21" s="16">
        <f t="shared" si="0"/>
        <v>6396562.3700000001</v>
      </c>
      <c r="K21" s="63">
        <f>J21/I21</f>
        <v>1.1471596789813487</v>
      </c>
      <c r="L21" s="16">
        <f t="shared" si="0"/>
        <v>4260752.4000000004</v>
      </c>
      <c r="M21" s="16">
        <f t="shared" si="0"/>
        <v>2135809.9700000007</v>
      </c>
    </row>
    <row r="22" spans="1:13" x14ac:dyDescent="0.2">
      <c r="A22" s="18" t="s">
        <v>359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3" x14ac:dyDescent="0.2">
      <c r="A23" s="7" t="s">
        <v>258</v>
      </c>
      <c r="B23" s="7" t="s">
        <v>370</v>
      </c>
      <c r="C23" s="7" t="s">
        <v>363</v>
      </c>
      <c r="D23" s="8">
        <v>5137</v>
      </c>
      <c r="E23" s="7" t="s">
        <v>158</v>
      </c>
      <c r="F23" s="7" t="s">
        <v>159</v>
      </c>
      <c r="G23" s="7" t="s">
        <v>160</v>
      </c>
      <c r="H23" s="9">
        <v>0</v>
      </c>
      <c r="I23" s="9">
        <v>716000</v>
      </c>
      <c r="J23" s="9">
        <v>498907</v>
      </c>
      <c r="K23" s="10">
        <v>0.69679748603351954</v>
      </c>
      <c r="L23" s="11"/>
      <c r="M23" s="12">
        <v>498907</v>
      </c>
    </row>
    <row r="24" spans="1:13" x14ac:dyDescent="0.2">
      <c r="A24" s="7" t="s">
        <v>258</v>
      </c>
      <c r="B24" s="7" t="s">
        <v>370</v>
      </c>
      <c r="C24" s="7" t="s">
        <v>363</v>
      </c>
      <c r="D24" s="8">
        <v>5137</v>
      </c>
      <c r="E24" s="7" t="s">
        <v>158</v>
      </c>
      <c r="F24" s="7" t="s">
        <v>30</v>
      </c>
      <c r="G24" s="7" t="s">
        <v>31</v>
      </c>
      <c r="H24" s="9">
        <v>0</v>
      </c>
      <c r="I24" s="9">
        <v>50000</v>
      </c>
      <c r="J24" s="9"/>
      <c r="K24" s="10">
        <v>0</v>
      </c>
      <c r="L24" s="11"/>
      <c r="M24" s="12">
        <v>0</v>
      </c>
    </row>
    <row r="25" spans="1:13" x14ac:dyDescent="0.2">
      <c r="A25" s="7" t="s">
        <v>258</v>
      </c>
      <c r="B25" s="7" t="s">
        <v>370</v>
      </c>
      <c r="C25" s="7" t="s">
        <v>363</v>
      </c>
      <c r="D25" s="8">
        <v>5139</v>
      </c>
      <c r="E25" s="7" t="s">
        <v>161</v>
      </c>
      <c r="F25" s="7" t="s">
        <v>183</v>
      </c>
      <c r="G25" s="7" t="s">
        <v>184</v>
      </c>
      <c r="H25" s="9">
        <v>0</v>
      </c>
      <c r="I25" s="9">
        <v>147000</v>
      </c>
      <c r="J25" s="9">
        <v>45098</v>
      </c>
      <c r="K25" s="10">
        <v>0.30678911564625849</v>
      </c>
      <c r="L25" s="11"/>
      <c r="M25" s="12">
        <v>45098</v>
      </c>
    </row>
    <row r="26" spans="1:13" x14ac:dyDescent="0.2">
      <c r="A26" s="7" t="s">
        <v>258</v>
      </c>
      <c r="B26" s="7" t="s">
        <v>370</v>
      </c>
      <c r="C26" s="7" t="s">
        <v>363</v>
      </c>
      <c r="D26" s="8">
        <v>5139</v>
      </c>
      <c r="E26" s="7" t="s">
        <v>161</v>
      </c>
      <c r="F26" s="7" t="s">
        <v>162</v>
      </c>
      <c r="G26" s="7" t="s">
        <v>163</v>
      </c>
      <c r="H26" s="9">
        <v>0</v>
      </c>
      <c r="I26" s="9">
        <v>110000</v>
      </c>
      <c r="J26" s="9">
        <v>38695.800000000003</v>
      </c>
      <c r="K26" s="10">
        <v>0.35178000000000004</v>
      </c>
      <c r="L26" s="11"/>
      <c r="M26" s="12">
        <v>38695.800000000003</v>
      </c>
    </row>
    <row r="27" spans="1:13" x14ac:dyDescent="0.2">
      <c r="A27" s="7" t="s">
        <v>258</v>
      </c>
      <c r="B27" s="7" t="s">
        <v>370</v>
      </c>
      <c r="C27" s="7" t="s">
        <v>363</v>
      </c>
      <c r="D27" s="8">
        <v>5139</v>
      </c>
      <c r="E27" s="7" t="s">
        <v>161</v>
      </c>
      <c r="F27" s="7" t="s">
        <v>135</v>
      </c>
      <c r="G27" s="7" t="s">
        <v>136</v>
      </c>
      <c r="H27" s="9">
        <v>0</v>
      </c>
      <c r="I27" s="9">
        <v>400000</v>
      </c>
      <c r="J27" s="9">
        <v>351778</v>
      </c>
      <c r="K27" s="10">
        <v>0.87944500000000003</v>
      </c>
      <c r="L27" s="11"/>
      <c r="M27" s="12">
        <v>351778</v>
      </c>
    </row>
    <row r="28" spans="1:13" x14ac:dyDescent="0.2">
      <c r="A28" s="7" t="s">
        <v>258</v>
      </c>
      <c r="B28" s="7" t="s">
        <v>370</v>
      </c>
      <c r="C28" s="7" t="s">
        <v>363</v>
      </c>
      <c r="D28" s="8">
        <v>5139</v>
      </c>
      <c r="E28" s="7" t="s">
        <v>161</v>
      </c>
      <c r="F28" s="7" t="s">
        <v>30</v>
      </c>
      <c r="G28" s="7" t="s">
        <v>31</v>
      </c>
      <c r="H28" s="9">
        <v>5000</v>
      </c>
      <c r="I28" s="9">
        <v>10000</v>
      </c>
      <c r="J28" s="9">
        <v>9571.1</v>
      </c>
      <c r="K28" s="10">
        <v>0.95711000000000002</v>
      </c>
      <c r="L28" s="11"/>
      <c r="M28" s="12">
        <v>9571.1</v>
      </c>
    </row>
    <row r="29" spans="1:13" x14ac:dyDescent="0.2">
      <c r="A29" s="7" t="s">
        <v>258</v>
      </c>
      <c r="B29" s="7" t="s">
        <v>370</v>
      </c>
      <c r="C29" s="7" t="s">
        <v>363</v>
      </c>
      <c r="D29" s="8">
        <v>5166</v>
      </c>
      <c r="E29" s="7" t="s">
        <v>62</v>
      </c>
      <c r="F29" s="7" t="s">
        <v>269</v>
      </c>
      <c r="G29" s="7" t="s">
        <v>270</v>
      </c>
      <c r="H29" s="9">
        <v>0</v>
      </c>
      <c r="I29" s="9">
        <v>111000</v>
      </c>
      <c r="J29" s="9">
        <v>110675</v>
      </c>
      <c r="K29" s="10">
        <v>0.99707207207207205</v>
      </c>
      <c r="L29" s="11">
        <v>125941</v>
      </c>
      <c r="M29" s="12">
        <v>-15266</v>
      </c>
    </row>
    <row r="30" spans="1:13" x14ac:dyDescent="0.2">
      <c r="A30" s="7" t="s">
        <v>258</v>
      </c>
      <c r="B30" s="7" t="s">
        <v>370</v>
      </c>
      <c r="C30" s="7" t="s">
        <v>363</v>
      </c>
      <c r="D30" s="8">
        <v>5166</v>
      </c>
      <c r="E30" s="7" t="s">
        <v>62</v>
      </c>
      <c r="F30" s="7" t="s">
        <v>271</v>
      </c>
      <c r="G30" s="7" t="s">
        <v>272</v>
      </c>
      <c r="H30" s="9">
        <v>10000</v>
      </c>
      <c r="I30" s="9">
        <v>10000</v>
      </c>
      <c r="J30" s="9"/>
      <c r="K30" s="10">
        <v>0</v>
      </c>
      <c r="L30" s="11"/>
      <c r="M30" s="12">
        <v>0</v>
      </c>
    </row>
    <row r="31" spans="1:13" x14ac:dyDescent="0.2">
      <c r="A31" s="7" t="s">
        <v>258</v>
      </c>
      <c r="B31" s="7" t="s">
        <v>370</v>
      </c>
      <c r="C31" s="7" t="s">
        <v>363</v>
      </c>
      <c r="D31" s="8">
        <v>5166</v>
      </c>
      <c r="E31" s="7" t="s">
        <v>62</v>
      </c>
      <c r="F31" s="7" t="s">
        <v>145</v>
      </c>
      <c r="G31" s="7" t="s">
        <v>273</v>
      </c>
      <c r="H31" s="9">
        <v>10000</v>
      </c>
      <c r="I31" s="9">
        <v>10000</v>
      </c>
      <c r="J31" s="9"/>
      <c r="K31" s="10">
        <v>0</v>
      </c>
      <c r="L31" s="11"/>
      <c r="M31" s="12">
        <v>0</v>
      </c>
    </row>
    <row r="32" spans="1:13" x14ac:dyDescent="0.2">
      <c r="A32" s="7" t="s">
        <v>258</v>
      </c>
      <c r="B32" s="7" t="s">
        <v>370</v>
      </c>
      <c r="C32" s="7" t="s">
        <v>363</v>
      </c>
      <c r="D32" s="8">
        <v>5166</v>
      </c>
      <c r="E32" s="7" t="s">
        <v>62</v>
      </c>
      <c r="F32" s="7" t="s">
        <v>159</v>
      </c>
      <c r="G32" s="7" t="s">
        <v>160</v>
      </c>
      <c r="H32" s="9">
        <v>0</v>
      </c>
      <c r="I32" s="9">
        <v>100000</v>
      </c>
      <c r="J32" s="9">
        <v>84700</v>
      </c>
      <c r="K32" s="10">
        <v>0.84699999999999998</v>
      </c>
      <c r="L32" s="11"/>
      <c r="M32" s="12">
        <v>84700</v>
      </c>
    </row>
    <row r="33" spans="1:13" x14ac:dyDescent="0.2">
      <c r="A33" s="7" t="s">
        <v>258</v>
      </c>
      <c r="B33" s="7" t="s">
        <v>370</v>
      </c>
      <c r="C33" s="7" t="s">
        <v>363</v>
      </c>
      <c r="D33" s="8">
        <v>5166</v>
      </c>
      <c r="E33" s="7" t="s">
        <v>62</v>
      </c>
      <c r="F33" s="7" t="s">
        <v>175</v>
      </c>
      <c r="G33" s="7" t="s">
        <v>176</v>
      </c>
      <c r="H33" s="9">
        <v>10000</v>
      </c>
      <c r="I33" s="9">
        <v>20000</v>
      </c>
      <c r="J33" s="9"/>
      <c r="K33" s="10">
        <v>0</v>
      </c>
      <c r="L33" s="11"/>
      <c r="M33" s="12">
        <v>0</v>
      </c>
    </row>
    <row r="34" spans="1:13" x14ac:dyDescent="0.2">
      <c r="A34" s="7" t="s">
        <v>258</v>
      </c>
      <c r="B34" s="7" t="s">
        <v>370</v>
      </c>
      <c r="C34" s="7" t="s">
        <v>363</v>
      </c>
      <c r="D34" s="8">
        <v>5166</v>
      </c>
      <c r="E34" s="7" t="s">
        <v>62</v>
      </c>
      <c r="F34" s="7" t="s">
        <v>177</v>
      </c>
      <c r="G34" s="7" t="s">
        <v>178</v>
      </c>
      <c r="H34" s="9">
        <v>20000</v>
      </c>
      <c r="I34" s="9">
        <v>40000</v>
      </c>
      <c r="J34" s="9">
        <v>3500</v>
      </c>
      <c r="K34" s="10">
        <v>8.7499999999999994E-2</v>
      </c>
      <c r="L34" s="11"/>
      <c r="M34" s="12">
        <v>3500</v>
      </c>
    </row>
    <row r="35" spans="1:13" x14ac:dyDescent="0.2">
      <c r="A35" s="7" t="s">
        <v>258</v>
      </c>
      <c r="B35" s="7" t="s">
        <v>370</v>
      </c>
      <c r="C35" s="7" t="s">
        <v>363</v>
      </c>
      <c r="D35" s="8">
        <v>5166</v>
      </c>
      <c r="E35" s="7" t="s">
        <v>62</v>
      </c>
      <c r="F35" s="7" t="s">
        <v>30</v>
      </c>
      <c r="G35" s="7" t="s">
        <v>31</v>
      </c>
      <c r="H35" s="9">
        <v>20000</v>
      </c>
      <c r="I35" s="9">
        <v>0</v>
      </c>
      <c r="J35" s="9"/>
      <c r="K35" s="10" t="s">
        <v>367</v>
      </c>
      <c r="L35" s="11">
        <v>8888</v>
      </c>
      <c r="M35" s="12">
        <v>-8888</v>
      </c>
    </row>
    <row r="36" spans="1:13" x14ac:dyDescent="0.2">
      <c r="A36" s="7" t="s">
        <v>258</v>
      </c>
      <c r="B36" s="7" t="s">
        <v>370</v>
      </c>
      <c r="C36" s="7" t="s">
        <v>363</v>
      </c>
      <c r="D36" s="8">
        <v>5169</v>
      </c>
      <c r="E36" s="7" t="s">
        <v>63</v>
      </c>
      <c r="F36" s="7" t="s">
        <v>179</v>
      </c>
      <c r="G36" s="7" t="s">
        <v>180</v>
      </c>
      <c r="H36" s="9">
        <v>0</v>
      </c>
      <c r="I36" s="9">
        <v>78000</v>
      </c>
      <c r="J36" s="9">
        <v>41663</v>
      </c>
      <c r="K36" s="10">
        <v>0.53414102564102561</v>
      </c>
      <c r="L36" s="11"/>
      <c r="M36" s="12">
        <v>41663</v>
      </c>
    </row>
    <row r="37" spans="1:13" x14ac:dyDescent="0.2">
      <c r="A37" s="7" t="s">
        <v>258</v>
      </c>
      <c r="B37" s="7" t="s">
        <v>370</v>
      </c>
      <c r="C37" s="7" t="s">
        <v>363</v>
      </c>
      <c r="D37" s="8">
        <v>5169</v>
      </c>
      <c r="E37" s="7" t="s">
        <v>63</v>
      </c>
      <c r="F37" s="7" t="s">
        <v>181</v>
      </c>
      <c r="G37" s="7" t="s">
        <v>182</v>
      </c>
      <c r="H37" s="9">
        <v>0</v>
      </c>
      <c r="I37" s="9">
        <v>750000</v>
      </c>
      <c r="J37" s="9">
        <v>98771.74</v>
      </c>
      <c r="K37" s="10">
        <v>0.13169565333333333</v>
      </c>
      <c r="L37" s="11"/>
      <c r="M37" s="12">
        <v>98771.74</v>
      </c>
    </row>
    <row r="38" spans="1:13" x14ac:dyDescent="0.2">
      <c r="A38" s="7" t="s">
        <v>258</v>
      </c>
      <c r="B38" s="7" t="s">
        <v>370</v>
      </c>
      <c r="C38" s="7" t="s">
        <v>363</v>
      </c>
      <c r="D38" s="8">
        <v>5169</v>
      </c>
      <c r="E38" s="7" t="s">
        <v>63</v>
      </c>
      <c r="F38" s="7" t="s">
        <v>265</v>
      </c>
      <c r="G38" s="7" t="s">
        <v>266</v>
      </c>
      <c r="H38" s="9">
        <v>45000</v>
      </c>
      <c r="I38" s="9">
        <v>512000</v>
      </c>
      <c r="J38" s="9">
        <v>470735.4</v>
      </c>
      <c r="K38" s="10">
        <v>0.91940507812500005</v>
      </c>
      <c r="L38" s="11">
        <v>31232.7</v>
      </c>
      <c r="M38" s="12">
        <v>439502.7</v>
      </c>
    </row>
    <row r="39" spans="1:13" x14ac:dyDescent="0.2">
      <c r="A39" s="7" t="s">
        <v>258</v>
      </c>
      <c r="B39" s="7" t="s">
        <v>370</v>
      </c>
      <c r="C39" s="7" t="s">
        <v>363</v>
      </c>
      <c r="D39" s="8">
        <v>5169</v>
      </c>
      <c r="E39" s="7" t="s">
        <v>63</v>
      </c>
      <c r="F39" s="7" t="s">
        <v>183</v>
      </c>
      <c r="G39" s="7" t="s">
        <v>184</v>
      </c>
      <c r="H39" s="9">
        <v>0</v>
      </c>
      <c r="I39" s="9">
        <v>23000</v>
      </c>
      <c r="J39" s="9">
        <v>14443</v>
      </c>
      <c r="K39" s="10">
        <v>0.62795652173913041</v>
      </c>
      <c r="L39" s="11"/>
      <c r="M39" s="12">
        <v>14443</v>
      </c>
    </row>
    <row r="40" spans="1:13" x14ac:dyDescent="0.2">
      <c r="A40" s="7" t="s">
        <v>258</v>
      </c>
      <c r="B40" s="7" t="s">
        <v>370</v>
      </c>
      <c r="C40" s="7" t="s">
        <v>363</v>
      </c>
      <c r="D40" s="8">
        <v>5169</v>
      </c>
      <c r="E40" s="7" t="s">
        <v>63</v>
      </c>
      <c r="F40" s="7" t="s">
        <v>175</v>
      </c>
      <c r="G40" s="7" t="s">
        <v>176</v>
      </c>
      <c r="H40" s="9">
        <v>50000</v>
      </c>
      <c r="I40" s="9">
        <v>388000</v>
      </c>
      <c r="J40" s="9">
        <v>187111.3</v>
      </c>
      <c r="K40" s="10">
        <v>0.48224561855670101</v>
      </c>
      <c r="L40" s="11"/>
      <c r="M40" s="12">
        <v>187111.3</v>
      </c>
    </row>
    <row r="41" spans="1:13" x14ac:dyDescent="0.2">
      <c r="A41" s="7" t="s">
        <v>258</v>
      </c>
      <c r="B41" s="7" t="s">
        <v>370</v>
      </c>
      <c r="C41" s="7" t="s">
        <v>363</v>
      </c>
      <c r="D41" s="8">
        <v>5169</v>
      </c>
      <c r="E41" s="7" t="s">
        <v>63</v>
      </c>
      <c r="F41" s="7" t="s">
        <v>162</v>
      </c>
      <c r="G41" s="7" t="s">
        <v>163</v>
      </c>
      <c r="H41" s="9">
        <v>0</v>
      </c>
      <c r="I41" s="9">
        <v>50000</v>
      </c>
      <c r="J41" s="9">
        <v>30625</v>
      </c>
      <c r="K41" s="10">
        <v>0.61250000000000004</v>
      </c>
      <c r="L41" s="11"/>
      <c r="M41" s="12">
        <v>30625</v>
      </c>
    </row>
    <row r="42" spans="1:13" x14ac:dyDescent="0.2">
      <c r="A42" s="7" t="s">
        <v>258</v>
      </c>
      <c r="B42" s="7" t="s">
        <v>370</v>
      </c>
      <c r="C42" s="7" t="s">
        <v>363</v>
      </c>
      <c r="D42" s="8">
        <v>5169</v>
      </c>
      <c r="E42" s="7" t="s">
        <v>63</v>
      </c>
      <c r="F42" s="7" t="s">
        <v>185</v>
      </c>
      <c r="G42" s="7" t="s">
        <v>186</v>
      </c>
      <c r="H42" s="9">
        <v>5000</v>
      </c>
      <c r="I42" s="9">
        <v>15000</v>
      </c>
      <c r="J42" s="9"/>
      <c r="K42" s="10">
        <v>0</v>
      </c>
      <c r="L42" s="11"/>
      <c r="M42" s="12">
        <v>0</v>
      </c>
    </row>
    <row r="43" spans="1:13" x14ac:dyDescent="0.2">
      <c r="A43" s="7" t="s">
        <v>258</v>
      </c>
      <c r="B43" s="7" t="s">
        <v>370</v>
      </c>
      <c r="C43" s="7" t="s">
        <v>363</v>
      </c>
      <c r="D43" s="8">
        <v>5169</v>
      </c>
      <c r="E43" s="7" t="s">
        <v>63</v>
      </c>
      <c r="F43" s="7" t="s">
        <v>135</v>
      </c>
      <c r="G43" s="7" t="s">
        <v>136</v>
      </c>
      <c r="H43" s="9">
        <v>0</v>
      </c>
      <c r="I43" s="9">
        <v>858000</v>
      </c>
      <c r="J43" s="9">
        <v>598898</v>
      </c>
      <c r="K43" s="10">
        <v>0.69801631701631706</v>
      </c>
      <c r="L43" s="11"/>
      <c r="M43" s="12">
        <v>598898</v>
      </c>
    </row>
    <row r="44" spans="1:13" x14ac:dyDescent="0.2">
      <c r="A44" s="7" t="s">
        <v>258</v>
      </c>
      <c r="B44" s="7" t="s">
        <v>370</v>
      </c>
      <c r="C44" s="7" t="s">
        <v>363</v>
      </c>
      <c r="D44" s="8">
        <v>5169</v>
      </c>
      <c r="E44" s="7" t="s">
        <v>63</v>
      </c>
      <c r="F44" s="7" t="s">
        <v>177</v>
      </c>
      <c r="G44" s="7" t="s">
        <v>178</v>
      </c>
      <c r="H44" s="9">
        <v>20000</v>
      </c>
      <c r="I44" s="9">
        <v>20000</v>
      </c>
      <c r="J44" s="9"/>
      <c r="K44" s="10">
        <v>0</v>
      </c>
      <c r="L44" s="11"/>
      <c r="M44" s="12">
        <v>0</v>
      </c>
    </row>
    <row r="45" spans="1:13" x14ac:dyDescent="0.2">
      <c r="A45" s="7" t="s">
        <v>258</v>
      </c>
      <c r="B45" s="7" t="s">
        <v>370</v>
      </c>
      <c r="C45" s="7" t="s">
        <v>363</v>
      </c>
      <c r="D45" s="8">
        <v>5169</v>
      </c>
      <c r="E45" s="7" t="s">
        <v>63</v>
      </c>
      <c r="F45" s="7" t="s">
        <v>30</v>
      </c>
      <c r="G45" s="7" t="s">
        <v>31</v>
      </c>
      <c r="H45" s="9">
        <v>10000</v>
      </c>
      <c r="I45" s="9">
        <v>290000</v>
      </c>
      <c r="J45" s="9">
        <v>220839.84</v>
      </c>
      <c r="K45" s="10">
        <v>0.76151668965517239</v>
      </c>
      <c r="L45" s="11"/>
      <c r="M45" s="12">
        <v>220839.84</v>
      </c>
    </row>
    <row r="46" spans="1:13" x14ac:dyDescent="0.2">
      <c r="A46" s="7" t="s">
        <v>258</v>
      </c>
      <c r="B46" s="7" t="s">
        <v>370</v>
      </c>
      <c r="C46" s="7" t="s">
        <v>363</v>
      </c>
      <c r="D46" s="8">
        <v>5171</v>
      </c>
      <c r="E46" s="7" t="s">
        <v>187</v>
      </c>
      <c r="F46" s="7" t="s">
        <v>100</v>
      </c>
      <c r="G46" s="7" t="s">
        <v>101</v>
      </c>
      <c r="H46" s="9">
        <v>100000</v>
      </c>
      <c r="I46" s="9">
        <v>0</v>
      </c>
      <c r="J46" s="9"/>
      <c r="K46" s="10" t="s">
        <v>367</v>
      </c>
      <c r="L46" s="11"/>
      <c r="M46" s="12">
        <v>0</v>
      </c>
    </row>
    <row r="47" spans="1:13" x14ac:dyDescent="0.2">
      <c r="A47" s="7" t="s">
        <v>258</v>
      </c>
      <c r="B47" s="7" t="s">
        <v>370</v>
      </c>
      <c r="C47" s="7" t="s">
        <v>363</v>
      </c>
      <c r="D47" s="8">
        <v>5192</v>
      </c>
      <c r="E47" s="7" t="s">
        <v>67</v>
      </c>
      <c r="F47" s="7" t="s">
        <v>159</v>
      </c>
      <c r="G47" s="7" t="s">
        <v>160</v>
      </c>
      <c r="H47" s="9">
        <v>0</v>
      </c>
      <c r="I47" s="9">
        <v>34000</v>
      </c>
      <c r="J47" s="9">
        <v>33164</v>
      </c>
      <c r="K47" s="10">
        <v>0.97541176470588231</v>
      </c>
      <c r="L47" s="11"/>
      <c r="M47" s="12">
        <v>33164</v>
      </c>
    </row>
    <row r="48" spans="1:13" x14ac:dyDescent="0.2">
      <c r="A48" s="7" t="s">
        <v>258</v>
      </c>
      <c r="B48" s="7" t="s">
        <v>370</v>
      </c>
      <c r="C48" s="7" t="s">
        <v>363</v>
      </c>
      <c r="D48" s="8">
        <v>5213</v>
      </c>
      <c r="E48" s="7" t="s">
        <v>77</v>
      </c>
      <c r="F48" s="7" t="s">
        <v>143</v>
      </c>
      <c r="G48" s="7" t="s">
        <v>144</v>
      </c>
      <c r="H48" s="9">
        <v>0</v>
      </c>
      <c r="I48" s="9">
        <v>38000</v>
      </c>
      <c r="J48" s="9">
        <v>37800</v>
      </c>
      <c r="K48" s="10">
        <v>0.99473684210526314</v>
      </c>
      <c r="L48" s="11">
        <v>64300</v>
      </c>
      <c r="M48" s="12">
        <v>-26500</v>
      </c>
    </row>
    <row r="49" spans="1:13" x14ac:dyDescent="0.2">
      <c r="A49" s="7" t="s">
        <v>258</v>
      </c>
      <c r="B49" s="7" t="s">
        <v>370</v>
      </c>
      <c r="C49" s="7" t="s">
        <v>363</v>
      </c>
      <c r="D49" s="8">
        <v>5494</v>
      </c>
      <c r="E49" s="7" t="s">
        <v>201</v>
      </c>
      <c r="F49" s="7" t="s">
        <v>135</v>
      </c>
      <c r="G49" s="7" t="s">
        <v>136</v>
      </c>
      <c r="H49" s="9">
        <v>0</v>
      </c>
      <c r="I49" s="9">
        <v>20000</v>
      </c>
      <c r="J49" s="9">
        <v>11800</v>
      </c>
      <c r="K49" s="10">
        <v>0.59</v>
      </c>
      <c r="L49" s="11"/>
      <c r="M49" s="12">
        <v>11800</v>
      </c>
    </row>
    <row r="50" spans="1:13" s="1" customFormat="1" x14ac:dyDescent="0.2">
      <c r="A50" s="42"/>
      <c r="B50" s="42"/>
      <c r="C50" s="42"/>
      <c r="D50" s="42"/>
      <c r="E50" s="42" t="s">
        <v>359</v>
      </c>
      <c r="F50" s="42"/>
      <c r="G50" s="42"/>
      <c r="H50" s="43">
        <f>SUM(H23:H49)</f>
        <v>305000</v>
      </c>
      <c r="I50" s="43">
        <f t="shared" ref="I50:M50" si="1">SUM(I23:I49)</f>
        <v>4800000</v>
      </c>
      <c r="J50" s="43">
        <f t="shared" si="1"/>
        <v>2888776.1799999997</v>
      </c>
      <c r="K50" s="64">
        <f>J50/I50</f>
        <v>0.60182837083333329</v>
      </c>
      <c r="L50" s="43">
        <f t="shared" si="1"/>
        <v>230361.7</v>
      </c>
      <c r="M50" s="43">
        <f t="shared" si="1"/>
        <v>2658414.4799999995</v>
      </c>
    </row>
  </sheetData>
  <mergeCells count="2">
    <mergeCell ref="A4:M4"/>
    <mergeCell ref="A22:M2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activeCell="M41" sqref="A41:M41"/>
    </sheetView>
  </sheetViews>
  <sheetFormatPr defaultRowHeight="12.75" x14ac:dyDescent="0.2"/>
  <cols>
    <col min="1" max="1" width="5.83203125" bestFit="1" customWidth="1"/>
    <col min="2" max="2" width="37" bestFit="1" customWidth="1"/>
    <col min="3" max="3" width="6.83203125" bestFit="1" customWidth="1"/>
    <col min="4" max="4" width="5.83203125" bestFit="1" customWidth="1"/>
    <col min="5" max="5" width="66" bestFit="1" customWidth="1"/>
    <col min="6" max="6" width="5.1640625" bestFit="1" customWidth="1"/>
    <col min="7" max="7" width="54" bestFit="1" customWidth="1"/>
    <col min="8" max="10" width="14.6640625" bestFit="1" customWidth="1"/>
    <col min="11" max="11" width="9.33203125" bestFit="1" customWidth="1"/>
    <col min="12" max="12" width="14.6640625" bestFit="1" customWidth="1"/>
    <col min="13" max="13" width="14.1640625" bestFit="1" customWidth="1"/>
  </cols>
  <sheetData>
    <row r="1" spans="1:13" ht="15.75" x14ac:dyDescent="0.25">
      <c r="A1" s="81" t="s">
        <v>380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6" t="s">
        <v>368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">
      <c r="A5" s="7" t="s">
        <v>274</v>
      </c>
      <c r="B5" s="7" t="s">
        <v>275</v>
      </c>
      <c r="C5" s="7" t="s">
        <v>362</v>
      </c>
      <c r="D5" s="8">
        <v>1353</v>
      </c>
      <c r="E5" s="7" t="s">
        <v>276</v>
      </c>
      <c r="F5" s="7"/>
      <c r="G5" s="7"/>
      <c r="H5" s="9">
        <v>1300000</v>
      </c>
      <c r="I5" s="9">
        <v>1300000</v>
      </c>
      <c r="J5" s="9">
        <v>1479200</v>
      </c>
      <c r="K5" s="10">
        <v>1.137846153846154</v>
      </c>
      <c r="L5" s="11">
        <v>1515950</v>
      </c>
      <c r="M5" s="12">
        <v>-36750</v>
      </c>
    </row>
    <row r="6" spans="1:13" x14ac:dyDescent="0.2">
      <c r="A6" s="7" t="s">
        <v>274</v>
      </c>
      <c r="B6" s="7" t="s">
        <v>275</v>
      </c>
      <c r="C6" s="7" t="s">
        <v>362</v>
      </c>
      <c r="D6" s="8">
        <v>1359</v>
      </c>
      <c r="E6" s="7" t="s">
        <v>260</v>
      </c>
      <c r="F6" s="7"/>
      <c r="G6" s="7"/>
      <c r="H6" s="9"/>
      <c r="I6" s="9"/>
      <c r="J6" s="9">
        <v>-62000</v>
      </c>
      <c r="K6" s="10" t="s">
        <v>367</v>
      </c>
      <c r="L6" s="11">
        <v>-63000</v>
      </c>
      <c r="M6" s="12">
        <v>1000</v>
      </c>
    </row>
    <row r="7" spans="1:13" x14ac:dyDescent="0.2">
      <c r="A7" s="7" t="s">
        <v>274</v>
      </c>
      <c r="B7" s="7" t="s">
        <v>275</v>
      </c>
      <c r="C7" s="7" t="s">
        <v>362</v>
      </c>
      <c r="D7" s="8">
        <v>1361</v>
      </c>
      <c r="E7" s="7" t="s">
        <v>27</v>
      </c>
      <c r="F7" s="7"/>
      <c r="G7" s="7"/>
      <c r="H7" s="9">
        <v>10750000</v>
      </c>
      <c r="I7" s="9">
        <v>11400000</v>
      </c>
      <c r="J7" s="9">
        <v>11565414</v>
      </c>
      <c r="K7" s="10">
        <v>1.01451</v>
      </c>
      <c r="L7" s="11">
        <v>10903468</v>
      </c>
      <c r="M7" s="12">
        <v>661946</v>
      </c>
    </row>
    <row r="8" spans="1:13" x14ac:dyDescent="0.2">
      <c r="A8" s="7" t="s">
        <v>274</v>
      </c>
      <c r="B8" s="7" t="s">
        <v>275</v>
      </c>
      <c r="C8" s="7" t="s">
        <v>362</v>
      </c>
      <c r="D8" s="8">
        <v>2111</v>
      </c>
      <c r="E8" s="7" t="s">
        <v>29</v>
      </c>
      <c r="F8" s="7" t="s">
        <v>30</v>
      </c>
      <c r="G8" s="7" t="s">
        <v>31</v>
      </c>
      <c r="H8" s="9">
        <v>0</v>
      </c>
      <c r="I8" s="9">
        <v>1000</v>
      </c>
      <c r="J8" s="9">
        <v>107</v>
      </c>
      <c r="K8" s="10">
        <v>0.107</v>
      </c>
      <c r="L8" s="11">
        <v>983.1</v>
      </c>
      <c r="M8" s="12">
        <v>-876.1</v>
      </c>
    </row>
    <row r="9" spans="1:13" x14ac:dyDescent="0.2">
      <c r="A9" s="7" t="s">
        <v>274</v>
      </c>
      <c r="B9" s="7" t="s">
        <v>275</v>
      </c>
      <c r="C9" s="7" t="s">
        <v>362</v>
      </c>
      <c r="D9" s="8">
        <v>2212</v>
      </c>
      <c r="E9" s="7" t="s">
        <v>40</v>
      </c>
      <c r="F9" s="7" t="s">
        <v>39</v>
      </c>
      <c r="G9" s="7" t="s">
        <v>53</v>
      </c>
      <c r="H9" s="9">
        <v>4500000</v>
      </c>
      <c r="I9" s="9">
        <v>4500000</v>
      </c>
      <c r="J9" s="9">
        <v>3662745.03</v>
      </c>
      <c r="K9" s="10">
        <v>0.8139433399999999</v>
      </c>
      <c r="L9" s="11">
        <v>2950615.8</v>
      </c>
      <c r="M9" s="12">
        <v>712129.23</v>
      </c>
    </row>
    <row r="10" spans="1:13" x14ac:dyDescent="0.2">
      <c r="A10" s="7" t="s">
        <v>274</v>
      </c>
      <c r="B10" s="7" t="s">
        <v>275</v>
      </c>
      <c r="C10" s="7" t="s">
        <v>362</v>
      </c>
      <c r="D10" s="8">
        <v>2212</v>
      </c>
      <c r="E10" s="7" t="s">
        <v>40</v>
      </c>
      <c r="F10" s="7" t="s">
        <v>30</v>
      </c>
      <c r="G10" s="7" t="s">
        <v>31</v>
      </c>
      <c r="H10" s="9">
        <v>1100000</v>
      </c>
      <c r="I10" s="9">
        <v>1730000</v>
      </c>
      <c r="J10" s="9">
        <v>1710580</v>
      </c>
      <c r="K10" s="10">
        <v>0.98877456647398843</v>
      </c>
      <c r="L10" s="11">
        <v>870157.26</v>
      </c>
      <c r="M10" s="12">
        <v>840422.74</v>
      </c>
    </row>
    <row r="11" spans="1:13" x14ac:dyDescent="0.2">
      <c r="A11" s="7" t="s">
        <v>274</v>
      </c>
      <c r="B11" s="7" t="s">
        <v>275</v>
      </c>
      <c r="C11" s="7" t="s">
        <v>362</v>
      </c>
      <c r="D11" s="8">
        <v>2222</v>
      </c>
      <c r="E11" s="7" t="s">
        <v>277</v>
      </c>
      <c r="F11" s="7" t="s">
        <v>230</v>
      </c>
      <c r="G11" s="7" t="s">
        <v>231</v>
      </c>
      <c r="H11" s="9">
        <v>0</v>
      </c>
      <c r="I11" s="9">
        <v>150000</v>
      </c>
      <c r="J11" s="9">
        <v>149743.79</v>
      </c>
      <c r="K11" s="10">
        <v>0.99829193333333344</v>
      </c>
      <c r="L11" s="11"/>
      <c r="M11" s="12">
        <v>149743.79</v>
      </c>
    </row>
    <row r="12" spans="1:13" x14ac:dyDescent="0.2">
      <c r="A12" s="7" t="s">
        <v>274</v>
      </c>
      <c r="B12" s="7" t="s">
        <v>275</v>
      </c>
      <c r="C12" s="7" t="s">
        <v>362</v>
      </c>
      <c r="D12" s="8">
        <v>2310</v>
      </c>
      <c r="E12" s="7" t="s">
        <v>142</v>
      </c>
      <c r="F12" s="7" t="s">
        <v>49</v>
      </c>
      <c r="G12" s="7" t="s">
        <v>50</v>
      </c>
      <c r="H12" s="9">
        <v>10000</v>
      </c>
      <c r="I12" s="9">
        <v>10000</v>
      </c>
      <c r="J12" s="9">
        <v>9379</v>
      </c>
      <c r="K12" s="10">
        <v>0.93789999999999996</v>
      </c>
      <c r="L12" s="11">
        <v>7533</v>
      </c>
      <c r="M12" s="12">
        <v>1846</v>
      </c>
    </row>
    <row r="13" spans="1:13" x14ac:dyDescent="0.2">
      <c r="A13" s="7" t="s">
        <v>274</v>
      </c>
      <c r="B13" s="7" t="s">
        <v>275</v>
      </c>
      <c r="C13" s="7" t="s">
        <v>362</v>
      </c>
      <c r="D13" s="8">
        <v>4111</v>
      </c>
      <c r="E13" s="7" t="s">
        <v>278</v>
      </c>
      <c r="F13" s="7"/>
      <c r="G13" s="7"/>
      <c r="H13" s="9">
        <v>0</v>
      </c>
      <c r="I13" s="9">
        <v>1136000</v>
      </c>
      <c r="J13" s="9">
        <v>1136000</v>
      </c>
      <c r="K13" s="10">
        <v>1</v>
      </c>
      <c r="L13" s="11">
        <v>632000</v>
      </c>
      <c r="M13" s="12">
        <v>504000</v>
      </c>
    </row>
    <row r="14" spans="1:13" s="1" customFormat="1" x14ac:dyDescent="0.2">
      <c r="A14" s="83"/>
      <c r="B14" s="15"/>
      <c r="C14" s="15"/>
      <c r="D14" s="62"/>
      <c r="E14" s="15" t="s">
        <v>368</v>
      </c>
      <c r="F14" s="15"/>
      <c r="G14" s="15"/>
      <c r="H14" s="16">
        <f>SUM(H5:H13)</f>
        <v>17660000</v>
      </c>
      <c r="I14" s="16">
        <f t="shared" ref="I14:M14" si="0">SUM(I5:I13)</f>
        <v>20227000</v>
      </c>
      <c r="J14" s="16">
        <f t="shared" si="0"/>
        <v>19651168.82</v>
      </c>
      <c r="K14" s="63">
        <f>J14/I14</f>
        <v>0.97153155781875711</v>
      </c>
      <c r="L14" s="16">
        <f t="shared" si="0"/>
        <v>16817707.159999996</v>
      </c>
      <c r="M14" s="16">
        <f t="shared" si="0"/>
        <v>2833461.66</v>
      </c>
    </row>
    <row r="15" spans="1:13" x14ac:dyDescent="0.2">
      <c r="A15" s="18" t="s">
        <v>359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">
      <c r="A16" s="7" t="s">
        <v>274</v>
      </c>
      <c r="B16" s="7" t="s">
        <v>275</v>
      </c>
      <c r="C16" s="7" t="s">
        <v>363</v>
      </c>
      <c r="D16" s="8">
        <v>5011</v>
      </c>
      <c r="E16" s="7" t="s">
        <v>218</v>
      </c>
      <c r="F16" s="7" t="s">
        <v>279</v>
      </c>
      <c r="G16" s="7" t="s">
        <v>280</v>
      </c>
      <c r="H16" s="9"/>
      <c r="I16" s="9"/>
      <c r="J16" s="9"/>
      <c r="K16" s="10" t="s">
        <v>367</v>
      </c>
      <c r="L16" s="11">
        <v>20858</v>
      </c>
      <c r="M16" s="12">
        <v>-20858</v>
      </c>
    </row>
    <row r="17" spans="1:13" x14ac:dyDescent="0.2">
      <c r="A17" s="7" t="s">
        <v>274</v>
      </c>
      <c r="B17" s="7" t="s">
        <v>275</v>
      </c>
      <c r="C17" s="7" t="s">
        <v>363</v>
      </c>
      <c r="D17" s="8">
        <v>5019</v>
      </c>
      <c r="E17" s="7" t="s">
        <v>281</v>
      </c>
      <c r="F17" s="7" t="s">
        <v>279</v>
      </c>
      <c r="G17" s="7" t="s">
        <v>280</v>
      </c>
      <c r="H17" s="9">
        <v>0</v>
      </c>
      <c r="I17" s="9">
        <v>20000</v>
      </c>
      <c r="J17" s="9">
        <v>2682</v>
      </c>
      <c r="K17" s="10">
        <v>0.1341</v>
      </c>
      <c r="L17" s="11">
        <v>2212</v>
      </c>
      <c r="M17" s="12">
        <v>470</v>
      </c>
    </row>
    <row r="18" spans="1:13" x14ac:dyDescent="0.2">
      <c r="A18" s="7" t="s">
        <v>274</v>
      </c>
      <c r="B18" s="7" t="s">
        <v>275</v>
      </c>
      <c r="C18" s="7" t="s">
        <v>363</v>
      </c>
      <c r="D18" s="8">
        <v>5021</v>
      </c>
      <c r="E18" s="7" t="s">
        <v>219</v>
      </c>
      <c r="F18" s="7" t="s">
        <v>279</v>
      </c>
      <c r="G18" s="7" t="s">
        <v>280</v>
      </c>
      <c r="H18" s="9">
        <v>0</v>
      </c>
      <c r="I18" s="9">
        <v>870000</v>
      </c>
      <c r="J18" s="9">
        <v>608161</v>
      </c>
      <c r="K18" s="10">
        <v>0.69903563218390807</v>
      </c>
      <c r="L18" s="11">
        <v>661930</v>
      </c>
      <c r="M18" s="12">
        <v>-53769</v>
      </c>
    </row>
    <row r="19" spans="1:13" x14ac:dyDescent="0.2">
      <c r="A19" s="7" t="s">
        <v>274</v>
      </c>
      <c r="B19" s="7" t="s">
        <v>275</v>
      </c>
      <c r="C19" s="7" t="s">
        <v>363</v>
      </c>
      <c r="D19" s="8">
        <v>5029</v>
      </c>
      <c r="E19" s="7" t="s">
        <v>282</v>
      </c>
      <c r="F19" s="7" t="s">
        <v>279</v>
      </c>
      <c r="G19" s="7" t="s">
        <v>280</v>
      </c>
      <c r="H19" s="9">
        <v>0</v>
      </c>
      <c r="I19" s="9">
        <v>10000</v>
      </c>
      <c r="J19" s="9">
        <v>766</v>
      </c>
      <c r="K19" s="10">
        <v>7.6600000000000001E-2</v>
      </c>
      <c r="L19" s="11"/>
      <c r="M19" s="12">
        <v>766</v>
      </c>
    </row>
    <row r="20" spans="1:13" x14ac:dyDescent="0.2">
      <c r="A20" s="7" t="s">
        <v>274</v>
      </c>
      <c r="B20" s="7" t="s">
        <v>275</v>
      </c>
      <c r="C20" s="7" t="s">
        <v>363</v>
      </c>
      <c r="D20" s="8">
        <v>5031</v>
      </c>
      <c r="E20" s="7" t="s">
        <v>220</v>
      </c>
      <c r="F20" s="7" t="s">
        <v>279</v>
      </c>
      <c r="G20" s="7" t="s">
        <v>280</v>
      </c>
      <c r="H20" s="9"/>
      <c r="I20" s="9"/>
      <c r="J20" s="9"/>
      <c r="K20" s="10" t="s">
        <v>367</v>
      </c>
      <c r="L20" s="11">
        <v>5215</v>
      </c>
      <c r="M20" s="12">
        <v>-5215</v>
      </c>
    </row>
    <row r="21" spans="1:13" x14ac:dyDescent="0.2">
      <c r="A21" s="7" t="s">
        <v>274</v>
      </c>
      <c r="B21" s="7" t="s">
        <v>275</v>
      </c>
      <c r="C21" s="7" t="s">
        <v>363</v>
      </c>
      <c r="D21" s="8">
        <v>5032</v>
      </c>
      <c r="E21" s="7" t="s">
        <v>221</v>
      </c>
      <c r="F21" s="7" t="s">
        <v>279</v>
      </c>
      <c r="G21" s="7" t="s">
        <v>280</v>
      </c>
      <c r="H21" s="9"/>
      <c r="I21" s="9"/>
      <c r="J21" s="9"/>
      <c r="K21" s="10" t="s">
        <v>367</v>
      </c>
      <c r="L21" s="11">
        <v>1878</v>
      </c>
      <c r="M21" s="12">
        <v>-1878</v>
      </c>
    </row>
    <row r="22" spans="1:13" x14ac:dyDescent="0.2">
      <c r="A22" s="7" t="s">
        <v>274</v>
      </c>
      <c r="B22" s="7" t="s">
        <v>275</v>
      </c>
      <c r="C22" s="7" t="s">
        <v>363</v>
      </c>
      <c r="D22" s="8">
        <v>5139</v>
      </c>
      <c r="E22" s="7" t="s">
        <v>161</v>
      </c>
      <c r="F22" s="7" t="s">
        <v>43</v>
      </c>
      <c r="G22" s="7" t="s">
        <v>44</v>
      </c>
      <c r="H22" s="9">
        <v>70000</v>
      </c>
      <c r="I22" s="9">
        <v>70000</v>
      </c>
      <c r="J22" s="9">
        <v>38329</v>
      </c>
      <c r="K22" s="10">
        <v>0.54755714285714285</v>
      </c>
      <c r="L22" s="11">
        <v>55709</v>
      </c>
      <c r="M22" s="12">
        <v>-17380</v>
      </c>
    </row>
    <row r="23" spans="1:13" x14ac:dyDescent="0.2">
      <c r="A23" s="7" t="s">
        <v>274</v>
      </c>
      <c r="B23" s="7" t="s">
        <v>275</v>
      </c>
      <c r="C23" s="7" t="s">
        <v>363</v>
      </c>
      <c r="D23" s="8">
        <v>5139</v>
      </c>
      <c r="E23" s="7" t="s">
        <v>161</v>
      </c>
      <c r="F23" s="7" t="s">
        <v>279</v>
      </c>
      <c r="G23" s="7" t="s">
        <v>280</v>
      </c>
      <c r="H23" s="9">
        <v>0</v>
      </c>
      <c r="I23" s="9">
        <v>15000</v>
      </c>
      <c r="J23" s="9">
        <v>7971.7</v>
      </c>
      <c r="K23" s="10">
        <v>0.53144666666666662</v>
      </c>
      <c r="L23" s="11"/>
      <c r="M23" s="12">
        <v>7971.7</v>
      </c>
    </row>
    <row r="24" spans="1:13" x14ac:dyDescent="0.2">
      <c r="A24" s="7" t="s">
        <v>274</v>
      </c>
      <c r="B24" s="7" t="s">
        <v>275</v>
      </c>
      <c r="C24" s="7" t="s">
        <v>363</v>
      </c>
      <c r="D24" s="8">
        <v>5139</v>
      </c>
      <c r="E24" s="7" t="s">
        <v>161</v>
      </c>
      <c r="F24" s="7" t="s">
        <v>30</v>
      </c>
      <c r="G24" s="7" t="s">
        <v>31</v>
      </c>
      <c r="H24" s="9">
        <v>0</v>
      </c>
      <c r="I24" s="9">
        <v>5000</v>
      </c>
      <c r="J24" s="9"/>
      <c r="K24" s="10">
        <v>0</v>
      </c>
      <c r="L24" s="11"/>
      <c r="M24" s="12">
        <v>0</v>
      </c>
    </row>
    <row r="25" spans="1:13" x14ac:dyDescent="0.2">
      <c r="A25" s="7" t="s">
        <v>274</v>
      </c>
      <c r="B25" s="7" t="s">
        <v>275</v>
      </c>
      <c r="C25" s="7" t="s">
        <v>363</v>
      </c>
      <c r="D25" s="8">
        <v>5151</v>
      </c>
      <c r="E25" s="7" t="s">
        <v>164</v>
      </c>
      <c r="F25" s="7" t="s">
        <v>279</v>
      </c>
      <c r="G25" s="7" t="s">
        <v>280</v>
      </c>
      <c r="H25" s="9">
        <v>0</v>
      </c>
      <c r="I25" s="9">
        <v>4000</v>
      </c>
      <c r="J25" s="9"/>
      <c r="K25" s="10">
        <v>0</v>
      </c>
      <c r="L25" s="11"/>
      <c r="M25" s="12">
        <v>0</v>
      </c>
    </row>
    <row r="26" spans="1:13" x14ac:dyDescent="0.2">
      <c r="A26" s="7" t="s">
        <v>274</v>
      </c>
      <c r="B26" s="7" t="s">
        <v>275</v>
      </c>
      <c r="C26" s="7" t="s">
        <v>363</v>
      </c>
      <c r="D26" s="8">
        <v>5152</v>
      </c>
      <c r="E26" s="7" t="s">
        <v>167</v>
      </c>
      <c r="F26" s="7" t="s">
        <v>279</v>
      </c>
      <c r="G26" s="7" t="s">
        <v>280</v>
      </c>
      <c r="H26" s="9">
        <v>0</v>
      </c>
      <c r="I26" s="9">
        <v>6000</v>
      </c>
      <c r="J26" s="9">
        <v>2127.1799999999998</v>
      </c>
      <c r="K26" s="10">
        <v>0.35452999999999996</v>
      </c>
      <c r="L26" s="11">
        <v>3367.56</v>
      </c>
      <c r="M26" s="12">
        <v>-1240.3800000000001</v>
      </c>
    </row>
    <row r="27" spans="1:13" x14ac:dyDescent="0.2">
      <c r="A27" s="7" t="s">
        <v>274</v>
      </c>
      <c r="B27" s="7" t="s">
        <v>275</v>
      </c>
      <c r="C27" s="7" t="s">
        <v>363</v>
      </c>
      <c r="D27" s="8">
        <v>5154</v>
      </c>
      <c r="E27" s="7" t="s">
        <v>169</v>
      </c>
      <c r="F27" s="7" t="s">
        <v>279</v>
      </c>
      <c r="G27" s="7" t="s">
        <v>280</v>
      </c>
      <c r="H27" s="9">
        <v>0</v>
      </c>
      <c r="I27" s="9">
        <v>4000</v>
      </c>
      <c r="J27" s="9">
        <v>971.25</v>
      </c>
      <c r="K27" s="10">
        <v>0.24281249999999999</v>
      </c>
      <c r="L27" s="11">
        <v>954.46</v>
      </c>
      <c r="M27" s="12">
        <v>16.789999999999964</v>
      </c>
    </row>
    <row r="28" spans="1:13" x14ac:dyDescent="0.2">
      <c r="A28" s="7" t="s">
        <v>274</v>
      </c>
      <c r="B28" s="7" t="s">
        <v>275</v>
      </c>
      <c r="C28" s="7" t="s">
        <v>363</v>
      </c>
      <c r="D28" s="8">
        <v>5156</v>
      </c>
      <c r="E28" s="7" t="s">
        <v>170</v>
      </c>
      <c r="F28" s="7" t="s">
        <v>279</v>
      </c>
      <c r="G28" s="7" t="s">
        <v>280</v>
      </c>
      <c r="H28" s="9">
        <v>0</v>
      </c>
      <c r="I28" s="9">
        <v>2000</v>
      </c>
      <c r="J28" s="9"/>
      <c r="K28" s="10">
        <v>0</v>
      </c>
      <c r="L28" s="11"/>
      <c r="M28" s="12">
        <v>0</v>
      </c>
    </row>
    <row r="29" spans="1:13" x14ac:dyDescent="0.2">
      <c r="A29" s="7" t="s">
        <v>274</v>
      </c>
      <c r="B29" s="7" t="s">
        <v>275</v>
      </c>
      <c r="C29" s="7" t="s">
        <v>363</v>
      </c>
      <c r="D29" s="8">
        <v>5161</v>
      </c>
      <c r="E29" s="7" t="s">
        <v>223</v>
      </c>
      <c r="F29" s="7" t="s">
        <v>279</v>
      </c>
      <c r="G29" s="7" t="s">
        <v>280</v>
      </c>
      <c r="H29" s="9">
        <v>0</v>
      </c>
      <c r="I29" s="9">
        <v>25000</v>
      </c>
      <c r="J29" s="9">
        <v>4666.7</v>
      </c>
      <c r="K29" s="10">
        <v>0.186668</v>
      </c>
      <c r="L29" s="11">
        <v>1288.2</v>
      </c>
      <c r="M29" s="12">
        <v>3378.5</v>
      </c>
    </row>
    <row r="30" spans="1:13" x14ac:dyDescent="0.2">
      <c r="A30" s="7" t="s">
        <v>274</v>
      </c>
      <c r="B30" s="7" t="s">
        <v>275</v>
      </c>
      <c r="C30" s="7" t="s">
        <v>363</v>
      </c>
      <c r="D30" s="8">
        <v>5162</v>
      </c>
      <c r="E30" s="7" t="s">
        <v>171</v>
      </c>
      <c r="F30" s="7" t="s">
        <v>279</v>
      </c>
      <c r="G30" s="7" t="s">
        <v>280</v>
      </c>
      <c r="H30" s="9">
        <v>0</v>
      </c>
      <c r="I30" s="9">
        <v>45000</v>
      </c>
      <c r="J30" s="9">
        <v>34105.06</v>
      </c>
      <c r="K30" s="10">
        <v>0.75789022222222213</v>
      </c>
      <c r="L30" s="11">
        <v>37251</v>
      </c>
      <c r="M30" s="12">
        <v>-3145.9400000000023</v>
      </c>
    </row>
    <row r="31" spans="1:13" x14ac:dyDescent="0.2">
      <c r="A31" s="7" t="s">
        <v>274</v>
      </c>
      <c r="B31" s="7" t="s">
        <v>275</v>
      </c>
      <c r="C31" s="7" t="s">
        <v>363</v>
      </c>
      <c r="D31" s="8">
        <v>5164</v>
      </c>
      <c r="E31" s="7" t="s">
        <v>172</v>
      </c>
      <c r="F31" s="7" t="s">
        <v>279</v>
      </c>
      <c r="G31" s="7" t="s">
        <v>280</v>
      </c>
      <c r="H31" s="9">
        <v>0</v>
      </c>
      <c r="I31" s="9">
        <v>15000</v>
      </c>
      <c r="J31" s="9">
        <v>12100</v>
      </c>
      <c r="K31" s="10">
        <v>0.80666666666666664</v>
      </c>
      <c r="L31" s="11">
        <v>6050</v>
      </c>
      <c r="M31" s="12">
        <v>6050</v>
      </c>
    </row>
    <row r="32" spans="1:13" x14ac:dyDescent="0.2">
      <c r="A32" s="7" t="s">
        <v>274</v>
      </c>
      <c r="B32" s="7" t="s">
        <v>275</v>
      </c>
      <c r="C32" s="7" t="s">
        <v>363</v>
      </c>
      <c r="D32" s="8">
        <v>5169</v>
      </c>
      <c r="E32" s="7" t="s">
        <v>63</v>
      </c>
      <c r="F32" s="7" t="s">
        <v>43</v>
      </c>
      <c r="G32" s="7" t="s">
        <v>44</v>
      </c>
      <c r="H32" s="9">
        <v>70000</v>
      </c>
      <c r="I32" s="9">
        <v>70000</v>
      </c>
      <c r="J32" s="9">
        <v>27200</v>
      </c>
      <c r="K32" s="10">
        <v>0.38857142857142857</v>
      </c>
      <c r="L32" s="11">
        <v>27500</v>
      </c>
      <c r="M32" s="12">
        <v>-300</v>
      </c>
    </row>
    <row r="33" spans="1:13" x14ac:dyDescent="0.2">
      <c r="A33" s="7" t="s">
        <v>274</v>
      </c>
      <c r="B33" s="7" t="s">
        <v>275</v>
      </c>
      <c r="C33" s="7" t="s">
        <v>363</v>
      </c>
      <c r="D33" s="8">
        <v>5169</v>
      </c>
      <c r="E33" s="7" t="s">
        <v>63</v>
      </c>
      <c r="F33" s="7" t="s">
        <v>279</v>
      </c>
      <c r="G33" s="7" t="s">
        <v>280</v>
      </c>
      <c r="H33" s="9">
        <v>0</v>
      </c>
      <c r="I33" s="9">
        <v>120000</v>
      </c>
      <c r="J33" s="9">
        <v>47629.05</v>
      </c>
      <c r="K33" s="10">
        <v>0.39690875000000003</v>
      </c>
      <c r="L33" s="11">
        <v>38692.57</v>
      </c>
      <c r="M33" s="12">
        <v>8936.4800000000032</v>
      </c>
    </row>
    <row r="34" spans="1:13" x14ac:dyDescent="0.2">
      <c r="A34" s="7" t="s">
        <v>274</v>
      </c>
      <c r="B34" s="7" t="s">
        <v>275</v>
      </c>
      <c r="C34" s="7" t="s">
        <v>363</v>
      </c>
      <c r="D34" s="8">
        <v>5169</v>
      </c>
      <c r="E34" s="7" t="s">
        <v>63</v>
      </c>
      <c r="F34" s="7" t="s">
        <v>30</v>
      </c>
      <c r="G34" s="7" t="s">
        <v>31</v>
      </c>
      <c r="H34" s="9">
        <v>90000</v>
      </c>
      <c r="I34" s="9">
        <v>100000</v>
      </c>
      <c r="J34" s="9">
        <v>44427.63</v>
      </c>
      <c r="K34" s="10">
        <v>0.44427629999999996</v>
      </c>
      <c r="L34" s="11">
        <v>31585.48</v>
      </c>
      <c r="M34" s="12">
        <v>12842.149999999998</v>
      </c>
    </row>
    <row r="35" spans="1:13" x14ac:dyDescent="0.2">
      <c r="A35" s="7" t="s">
        <v>274</v>
      </c>
      <c r="B35" s="7" t="s">
        <v>275</v>
      </c>
      <c r="C35" s="7" t="s">
        <v>363</v>
      </c>
      <c r="D35" s="8">
        <v>5179</v>
      </c>
      <c r="E35" s="7" t="s">
        <v>64</v>
      </c>
      <c r="F35" s="7" t="s">
        <v>283</v>
      </c>
      <c r="G35" s="7" t="s">
        <v>284</v>
      </c>
      <c r="H35" s="9">
        <v>120000</v>
      </c>
      <c r="I35" s="9">
        <v>120000</v>
      </c>
      <c r="J35" s="9">
        <v>94000</v>
      </c>
      <c r="K35" s="10">
        <v>0.78333333333333333</v>
      </c>
      <c r="L35" s="11">
        <v>86000</v>
      </c>
      <c r="M35" s="12">
        <v>8000</v>
      </c>
    </row>
    <row r="36" spans="1:13" x14ac:dyDescent="0.2">
      <c r="A36" s="7" t="s">
        <v>274</v>
      </c>
      <c r="B36" s="7" t="s">
        <v>275</v>
      </c>
      <c r="C36" s="7" t="s">
        <v>363</v>
      </c>
      <c r="D36" s="8">
        <v>5179</v>
      </c>
      <c r="E36" s="7" t="s">
        <v>64</v>
      </c>
      <c r="F36" s="7" t="s">
        <v>30</v>
      </c>
      <c r="G36" s="7" t="s">
        <v>31</v>
      </c>
      <c r="H36" s="9">
        <v>80000</v>
      </c>
      <c r="I36" s="9">
        <v>80000</v>
      </c>
      <c r="J36" s="9">
        <v>60000</v>
      </c>
      <c r="K36" s="10">
        <v>0.75</v>
      </c>
      <c r="L36" s="11">
        <v>61200</v>
      </c>
      <c r="M36" s="12">
        <v>-1200</v>
      </c>
    </row>
    <row r="37" spans="1:13" x14ac:dyDescent="0.2">
      <c r="A37" s="7" t="s">
        <v>274</v>
      </c>
      <c r="B37" s="7" t="s">
        <v>275</v>
      </c>
      <c r="C37" s="7" t="s">
        <v>363</v>
      </c>
      <c r="D37" s="8">
        <v>5192</v>
      </c>
      <c r="E37" s="7" t="s">
        <v>67</v>
      </c>
      <c r="F37" s="7" t="s">
        <v>30</v>
      </c>
      <c r="G37" s="7" t="s">
        <v>31</v>
      </c>
      <c r="H37" s="9">
        <v>15000</v>
      </c>
      <c r="I37" s="9">
        <v>15000</v>
      </c>
      <c r="J37" s="9">
        <v>8209</v>
      </c>
      <c r="K37" s="10">
        <v>0.54726666666666668</v>
      </c>
      <c r="L37" s="11">
        <v>4186</v>
      </c>
      <c r="M37" s="12">
        <v>4023</v>
      </c>
    </row>
    <row r="38" spans="1:13" x14ac:dyDescent="0.2">
      <c r="A38" s="7" t="s">
        <v>274</v>
      </c>
      <c r="B38" s="7" t="s">
        <v>275</v>
      </c>
      <c r="C38" s="7" t="s">
        <v>363</v>
      </c>
      <c r="D38" s="8">
        <v>5194</v>
      </c>
      <c r="E38" s="7" t="s">
        <v>254</v>
      </c>
      <c r="F38" s="7" t="s">
        <v>43</v>
      </c>
      <c r="G38" s="7" t="s">
        <v>44</v>
      </c>
      <c r="H38" s="9">
        <v>100000</v>
      </c>
      <c r="I38" s="9">
        <v>100000</v>
      </c>
      <c r="J38" s="9">
        <v>80373</v>
      </c>
      <c r="K38" s="10">
        <v>0.80373000000000006</v>
      </c>
      <c r="L38" s="11">
        <v>86671</v>
      </c>
      <c r="M38" s="12">
        <v>-6298</v>
      </c>
    </row>
    <row r="39" spans="1:13" x14ac:dyDescent="0.2">
      <c r="A39" s="7" t="s">
        <v>274</v>
      </c>
      <c r="B39" s="7" t="s">
        <v>275</v>
      </c>
      <c r="C39" s="7" t="s">
        <v>363</v>
      </c>
      <c r="D39" s="8">
        <v>5364</v>
      </c>
      <c r="E39" s="7" t="s">
        <v>229</v>
      </c>
      <c r="F39" s="7" t="s">
        <v>230</v>
      </c>
      <c r="G39" s="7" t="s">
        <v>231</v>
      </c>
      <c r="H39" s="9">
        <v>2000</v>
      </c>
      <c r="I39" s="9">
        <v>2000</v>
      </c>
      <c r="J39" s="9">
        <v>2047</v>
      </c>
      <c r="K39" s="10">
        <v>1.0235000000000001</v>
      </c>
      <c r="L39" s="11">
        <v>1236998.3999999999</v>
      </c>
      <c r="M39" s="12">
        <v>-1234951.3999999999</v>
      </c>
    </row>
    <row r="40" spans="1:13" x14ac:dyDescent="0.2">
      <c r="A40" s="7" t="s">
        <v>274</v>
      </c>
      <c r="B40" s="7" t="s">
        <v>275</v>
      </c>
      <c r="C40" s="7" t="s">
        <v>363</v>
      </c>
      <c r="D40" s="8">
        <v>5492</v>
      </c>
      <c r="E40" s="7" t="s">
        <v>103</v>
      </c>
      <c r="F40" s="7" t="s">
        <v>43</v>
      </c>
      <c r="G40" s="7" t="s">
        <v>44</v>
      </c>
      <c r="H40" s="9">
        <v>10000</v>
      </c>
      <c r="I40" s="9">
        <v>10000</v>
      </c>
      <c r="J40" s="9">
        <v>5000</v>
      </c>
      <c r="K40" s="10">
        <v>0.5</v>
      </c>
      <c r="L40" s="11">
        <v>5000</v>
      </c>
      <c r="M40" s="12">
        <v>0</v>
      </c>
    </row>
    <row r="41" spans="1:13" s="1" customFormat="1" x14ac:dyDescent="0.2">
      <c r="A41" s="42"/>
      <c r="B41" s="42"/>
      <c r="C41" s="42"/>
      <c r="D41" s="42"/>
      <c r="E41" s="42" t="s">
        <v>359</v>
      </c>
      <c r="F41" s="42"/>
      <c r="G41" s="42"/>
      <c r="H41" s="43">
        <f>SUM(H16:H40)</f>
        <v>557000</v>
      </c>
      <c r="I41" s="43">
        <f t="shared" ref="I41:M41" si="1">SUM(I16:I40)</f>
        <v>1708000</v>
      </c>
      <c r="J41" s="43">
        <f t="shared" si="1"/>
        <v>1080765.5699999998</v>
      </c>
      <c r="K41" s="57">
        <f>J41/I41</f>
        <v>0.63276672716627624</v>
      </c>
      <c r="L41" s="43">
        <f t="shared" si="1"/>
        <v>2374546.67</v>
      </c>
      <c r="M41" s="43">
        <f t="shared" si="1"/>
        <v>-1293781.0999999999</v>
      </c>
    </row>
  </sheetData>
  <mergeCells count="2">
    <mergeCell ref="A4:M4"/>
    <mergeCell ref="A15:M15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16" workbookViewId="0"/>
  </sheetViews>
  <sheetFormatPr defaultRowHeight="12.75" x14ac:dyDescent="0.2"/>
  <cols>
    <col min="1" max="1" width="5.83203125" bestFit="1" customWidth="1"/>
    <col min="2" max="2" width="14.5" bestFit="1" customWidth="1"/>
    <col min="3" max="3" width="6.83203125" bestFit="1" customWidth="1"/>
    <col min="4" max="4" width="5.83203125" bestFit="1" customWidth="1"/>
    <col min="5" max="5" width="67.6640625" bestFit="1" customWidth="1"/>
    <col min="6" max="6" width="5.1640625" bestFit="1" customWidth="1"/>
    <col min="7" max="7" width="58" bestFit="1" customWidth="1"/>
    <col min="8" max="10" width="14.6640625" bestFit="1" customWidth="1"/>
    <col min="11" max="11" width="9.33203125" bestFit="1" customWidth="1"/>
    <col min="12" max="12" width="14.6640625" bestFit="1" customWidth="1"/>
    <col min="13" max="13" width="15.33203125" bestFit="1" customWidth="1"/>
  </cols>
  <sheetData>
    <row r="1" spans="1:13" ht="15.75" x14ac:dyDescent="0.25">
      <c r="A1" s="81" t="s">
        <v>381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6" t="s">
        <v>368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x14ac:dyDescent="0.2">
      <c r="A5" s="7" t="s">
        <v>285</v>
      </c>
      <c r="B5" s="7" t="s">
        <v>286</v>
      </c>
      <c r="C5" s="7" t="s">
        <v>362</v>
      </c>
      <c r="D5" s="8">
        <v>2111</v>
      </c>
      <c r="E5" s="7" t="s">
        <v>29</v>
      </c>
      <c r="F5" s="7" t="s">
        <v>155</v>
      </c>
      <c r="G5" s="7" t="s">
        <v>189</v>
      </c>
      <c r="H5" s="9"/>
      <c r="I5" s="9"/>
      <c r="J5" s="9"/>
      <c r="K5" s="10" t="s">
        <v>367</v>
      </c>
      <c r="L5" s="11">
        <v>19580</v>
      </c>
      <c r="M5" s="12">
        <v>-19580</v>
      </c>
    </row>
    <row r="6" spans="1:13" x14ac:dyDescent="0.2">
      <c r="A6" s="7" t="s">
        <v>285</v>
      </c>
      <c r="B6" s="7" t="s">
        <v>286</v>
      </c>
      <c r="C6" s="7" t="s">
        <v>362</v>
      </c>
      <c r="D6" s="8">
        <v>2111</v>
      </c>
      <c r="E6" s="7" t="s">
        <v>29</v>
      </c>
      <c r="F6" s="7" t="s">
        <v>30</v>
      </c>
      <c r="G6" s="7" t="s">
        <v>31</v>
      </c>
      <c r="H6" s="9"/>
      <c r="I6" s="9"/>
      <c r="J6" s="9"/>
      <c r="K6" s="10" t="s">
        <v>367</v>
      </c>
      <c r="L6" s="11">
        <v>1750</v>
      </c>
      <c r="M6" s="12">
        <v>-1750</v>
      </c>
    </row>
    <row r="7" spans="1:13" x14ac:dyDescent="0.2">
      <c r="A7" s="7" t="s">
        <v>285</v>
      </c>
      <c r="B7" s="7" t="s">
        <v>286</v>
      </c>
      <c r="C7" s="7" t="s">
        <v>362</v>
      </c>
      <c r="D7" s="8">
        <v>2122</v>
      </c>
      <c r="E7" s="7" t="s">
        <v>287</v>
      </c>
      <c r="F7" s="7" t="s">
        <v>152</v>
      </c>
      <c r="G7" s="7" t="s">
        <v>188</v>
      </c>
      <c r="H7" s="9">
        <v>870000</v>
      </c>
      <c r="I7" s="9">
        <v>870000</v>
      </c>
      <c r="J7" s="9">
        <v>870102</v>
      </c>
      <c r="K7" s="10">
        <v>1.0001172413793102</v>
      </c>
      <c r="L7" s="11">
        <v>815456</v>
      </c>
      <c r="M7" s="12">
        <v>54646</v>
      </c>
    </row>
    <row r="8" spans="1:13" x14ac:dyDescent="0.2">
      <c r="A8" s="7" t="s">
        <v>285</v>
      </c>
      <c r="B8" s="7" t="s">
        <v>286</v>
      </c>
      <c r="C8" s="7" t="s">
        <v>362</v>
      </c>
      <c r="D8" s="8">
        <v>2122</v>
      </c>
      <c r="E8" s="7" t="s">
        <v>287</v>
      </c>
      <c r="F8" s="7" t="s">
        <v>155</v>
      </c>
      <c r="G8" s="7" t="s">
        <v>189</v>
      </c>
      <c r="H8" s="9">
        <v>4198000</v>
      </c>
      <c r="I8" s="9">
        <v>3748000</v>
      </c>
      <c r="J8" s="9">
        <v>3748157</v>
      </c>
      <c r="K8" s="10">
        <v>1.0000418890074707</v>
      </c>
      <c r="L8" s="11">
        <v>3516463</v>
      </c>
      <c r="M8" s="12">
        <v>231694</v>
      </c>
    </row>
    <row r="9" spans="1:13" x14ac:dyDescent="0.2">
      <c r="A9" s="7" t="s">
        <v>285</v>
      </c>
      <c r="B9" s="7" t="s">
        <v>286</v>
      </c>
      <c r="C9" s="7" t="s">
        <v>362</v>
      </c>
      <c r="D9" s="8">
        <v>2122</v>
      </c>
      <c r="E9" s="7" t="s">
        <v>287</v>
      </c>
      <c r="F9" s="7" t="s">
        <v>190</v>
      </c>
      <c r="G9" s="7" t="s">
        <v>191</v>
      </c>
      <c r="H9" s="9">
        <v>862000</v>
      </c>
      <c r="I9" s="9">
        <v>873000</v>
      </c>
      <c r="J9" s="9">
        <v>872821</v>
      </c>
      <c r="K9" s="10">
        <v>0.99979495990836198</v>
      </c>
      <c r="L9" s="11">
        <v>782404</v>
      </c>
      <c r="M9" s="12">
        <v>90417</v>
      </c>
    </row>
    <row r="10" spans="1:13" x14ac:dyDescent="0.2">
      <c r="A10" s="7" t="s">
        <v>285</v>
      </c>
      <c r="B10" s="7" t="s">
        <v>286</v>
      </c>
      <c r="C10" s="7" t="s">
        <v>362</v>
      </c>
      <c r="D10" s="8">
        <v>2122</v>
      </c>
      <c r="E10" s="7" t="s">
        <v>287</v>
      </c>
      <c r="F10" s="7" t="s">
        <v>192</v>
      </c>
      <c r="G10" s="7" t="s">
        <v>193</v>
      </c>
      <c r="H10" s="9">
        <v>105000</v>
      </c>
      <c r="I10" s="9">
        <v>92000</v>
      </c>
      <c r="J10" s="9">
        <v>91683</v>
      </c>
      <c r="K10" s="10">
        <v>0.99655434782608698</v>
      </c>
      <c r="L10" s="11">
        <v>100768</v>
      </c>
      <c r="M10" s="12">
        <v>-9085</v>
      </c>
    </row>
    <row r="11" spans="1:13" x14ac:dyDescent="0.2">
      <c r="A11" s="7" t="s">
        <v>285</v>
      </c>
      <c r="B11" s="7" t="s">
        <v>286</v>
      </c>
      <c r="C11" s="7" t="s">
        <v>362</v>
      </c>
      <c r="D11" s="8">
        <v>2122</v>
      </c>
      <c r="E11" s="7" t="s">
        <v>287</v>
      </c>
      <c r="F11" s="7" t="s">
        <v>194</v>
      </c>
      <c r="G11" s="7" t="s">
        <v>195</v>
      </c>
      <c r="H11" s="9">
        <v>113000</v>
      </c>
      <c r="I11" s="9">
        <v>113000</v>
      </c>
      <c r="J11" s="9">
        <v>113085</v>
      </c>
      <c r="K11" s="10">
        <v>1.0007522123893806</v>
      </c>
      <c r="L11" s="11">
        <v>47000</v>
      </c>
      <c r="M11" s="12">
        <v>66085</v>
      </c>
    </row>
    <row r="12" spans="1:13" x14ac:dyDescent="0.2">
      <c r="A12" s="7" t="s">
        <v>285</v>
      </c>
      <c r="B12" s="7" t="s">
        <v>286</v>
      </c>
      <c r="C12" s="7" t="s">
        <v>362</v>
      </c>
      <c r="D12" s="8">
        <v>2229</v>
      </c>
      <c r="E12" s="7" t="s">
        <v>45</v>
      </c>
      <c r="F12" s="7" t="s">
        <v>230</v>
      </c>
      <c r="G12" s="7" t="s">
        <v>231</v>
      </c>
      <c r="H12" s="9">
        <v>0</v>
      </c>
      <c r="I12" s="9">
        <v>43000</v>
      </c>
      <c r="J12" s="9">
        <v>42158</v>
      </c>
      <c r="K12" s="10">
        <v>0.98041860465116282</v>
      </c>
      <c r="L12" s="11"/>
      <c r="M12" s="12">
        <v>42158</v>
      </c>
    </row>
    <row r="13" spans="1:13" x14ac:dyDescent="0.2">
      <c r="A13" s="7" t="s">
        <v>285</v>
      </c>
      <c r="B13" s="7" t="s">
        <v>286</v>
      </c>
      <c r="C13" s="7" t="s">
        <v>362</v>
      </c>
      <c r="D13" s="8">
        <v>2322</v>
      </c>
      <c r="E13" s="7" t="s">
        <v>146</v>
      </c>
      <c r="F13" s="7" t="s">
        <v>152</v>
      </c>
      <c r="G13" s="7" t="s">
        <v>188</v>
      </c>
      <c r="H13" s="9">
        <v>0</v>
      </c>
      <c r="I13" s="9">
        <v>1000</v>
      </c>
      <c r="J13" s="9">
        <v>1000</v>
      </c>
      <c r="K13" s="10">
        <v>1</v>
      </c>
      <c r="L13" s="11"/>
      <c r="M13" s="12">
        <v>1000</v>
      </c>
    </row>
    <row r="14" spans="1:13" x14ac:dyDescent="0.2">
      <c r="A14" s="7" t="s">
        <v>285</v>
      </c>
      <c r="B14" s="7" t="s">
        <v>286</v>
      </c>
      <c r="C14" s="7" t="s">
        <v>362</v>
      </c>
      <c r="D14" s="8">
        <v>2322</v>
      </c>
      <c r="E14" s="7" t="s">
        <v>146</v>
      </c>
      <c r="F14" s="7" t="s">
        <v>155</v>
      </c>
      <c r="G14" s="7" t="s">
        <v>189</v>
      </c>
      <c r="H14" s="9">
        <v>0</v>
      </c>
      <c r="I14" s="9">
        <v>23000</v>
      </c>
      <c r="J14" s="9">
        <v>22712</v>
      </c>
      <c r="K14" s="10">
        <v>0.98747826086956525</v>
      </c>
      <c r="L14" s="11">
        <v>10878</v>
      </c>
      <c r="M14" s="12">
        <v>11834</v>
      </c>
    </row>
    <row r="15" spans="1:13" x14ac:dyDescent="0.2">
      <c r="A15" s="7" t="s">
        <v>285</v>
      </c>
      <c r="B15" s="7" t="s">
        <v>286</v>
      </c>
      <c r="C15" s="7" t="s">
        <v>362</v>
      </c>
      <c r="D15" s="8">
        <v>2322</v>
      </c>
      <c r="E15" s="7" t="s">
        <v>146</v>
      </c>
      <c r="F15" s="7" t="s">
        <v>190</v>
      </c>
      <c r="G15" s="7" t="s">
        <v>191</v>
      </c>
      <c r="H15" s="9"/>
      <c r="I15" s="9"/>
      <c r="J15" s="9"/>
      <c r="K15" s="10" t="s">
        <v>367</v>
      </c>
      <c r="L15" s="11">
        <v>9689</v>
      </c>
      <c r="M15" s="12">
        <v>-9689</v>
      </c>
    </row>
    <row r="16" spans="1:13" x14ac:dyDescent="0.2">
      <c r="A16" s="7" t="s">
        <v>285</v>
      </c>
      <c r="B16" s="7" t="s">
        <v>286</v>
      </c>
      <c r="C16" s="7" t="s">
        <v>362</v>
      </c>
      <c r="D16" s="8">
        <v>4116</v>
      </c>
      <c r="E16" s="7" t="s">
        <v>157</v>
      </c>
      <c r="F16" s="7"/>
      <c r="G16" s="7"/>
      <c r="H16" s="9"/>
      <c r="I16" s="9"/>
      <c r="J16" s="9"/>
      <c r="K16" s="10" t="s">
        <v>367</v>
      </c>
      <c r="L16" s="11">
        <v>8134811</v>
      </c>
      <c r="M16" s="12">
        <v>-8134811</v>
      </c>
    </row>
    <row r="17" spans="1:13" x14ac:dyDescent="0.2">
      <c r="A17" s="7" t="s">
        <v>285</v>
      </c>
      <c r="B17" s="7" t="s">
        <v>286</v>
      </c>
      <c r="C17" s="7" t="s">
        <v>362</v>
      </c>
      <c r="D17" s="8">
        <v>4122</v>
      </c>
      <c r="E17" s="7" t="s">
        <v>247</v>
      </c>
      <c r="F17" s="7"/>
      <c r="G17" s="7"/>
      <c r="H17" s="9">
        <v>0</v>
      </c>
      <c r="I17" s="9">
        <v>144000</v>
      </c>
      <c r="J17" s="9">
        <v>143400</v>
      </c>
      <c r="K17" s="10">
        <v>0.99583333333333335</v>
      </c>
      <c r="L17" s="11">
        <v>154502</v>
      </c>
      <c r="M17" s="12">
        <v>-11102</v>
      </c>
    </row>
    <row r="18" spans="1:13" x14ac:dyDescent="0.2">
      <c r="A18" s="15"/>
      <c r="B18" s="15"/>
      <c r="C18" s="15"/>
      <c r="D18" s="62"/>
      <c r="E18" s="15" t="s">
        <v>371</v>
      </c>
      <c r="F18" s="15"/>
      <c r="G18" s="15"/>
      <c r="H18" s="16">
        <f>SUM(H5:H17)</f>
        <v>6148000</v>
      </c>
      <c r="I18" s="16">
        <f t="shared" ref="I18:M18" si="0">SUM(I5:I17)</f>
        <v>5907000</v>
      </c>
      <c r="J18" s="16">
        <f t="shared" si="0"/>
        <v>5905118</v>
      </c>
      <c r="K18" s="63">
        <f>J18/I18</f>
        <v>0.99968139495513797</v>
      </c>
      <c r="L18" s="16">
        <f t="shared" si="0"/>
        <v>13593301</v>
      </c>
      <c r="M18" s="16">
        <f t="shared" si="0"/>
        <v>-7688183</v>
      </c>
    </row>
    <row r="19" spans="1:13" x14ac:dyDescent="0.2">
      <c r="A19" s="18" t="s">
        <v>359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x14ac:dyDescent="0.2">
      <c r="A20" s="7" t="s">
        <v>285</v>
      </c>
      <c r="B20" s="7" t="s">
        <v>286</v>
      </c>
      <c r="C20" s="7" t="s">
        <v>363</v>
      </c>
      <c r="D20" s="8">
        <v>5021</v>
      </c>
      <c r="E20" s="7" t="s">
        <v>219</v>
      </c>
      <c r="F20" s="7" t="s">
        <v>155</v>
      </c>
      <c r="G20" s="7" t="s">
        <v>189</v>
      </c>
      <c r="H20" s="9">
        <v>25000</v>
      </c>
      <c r="I20" s="9">
        <v>26000</v>
      </c>
      <c r="J20" s="9">
        <v>26000</v>
      </c>
      <c r="K20" s="10">
        <v>1</v>
      </c>
      <c r="L20" s="11"/>
      <c r="M20" s="12">
        <v>26000</v>
      </c>
    </row>
    <row r="21" spans="1:13" x14ac:dyDescent="0.2">
      <c r="A21" s="7" t="s">
        <v>285</v>
      </c>
      <c r="B21" s="7" t="s">
        <v>286</v>
      </c>
      <c r="C21" s="7" t="s">
        <v>363</v>
      </c>
      <c r="D21" s="8">
        <v>5136</v>
      </c>
      <c r="E21" s="7" t="s">
        <v>222</v>
      </c>
      <c r="F21" s="7" t="s">
        <v>155</v>
      </c>
      <c r="G21" s="7" t="s">
        <v>189</v>
      </c>
      <c r="H21" s="9">
        <v>8000</v>
      </c>
      <c r="I21" s="9">
        <v>8000</v>
      </c>
      <c r="J21" s="9"/>
      <c r="K21" s="10">
        <v>0</v>
      </c>
      <c r="L21" s="11"/>
      <c r="M21" s="12">
        <v>0</v>
      </c>
    </row>
    <row r="22" spans="1:13" x14ac:dyDescent="0.2">
      <c r="A22" s="7" t="s">
        <v>285</v>
      </c>
      <c r="B22" s="7" t="s">
        <v>286</v>
      </c>
      <c r="C22" s="7" t="s">
        <v>363</v>
      </c>
      <c r="D22" s="8">
        <v>5139</v>
      </c>
      <c r="E22" s="7" t="s">
        <v>161</v>
      </c>
      <c r="F22" s="7" t="s">
        <v>155</v>
      </c>
      <c r="G22" s="7" t="s">
        <v>189</v>
      </c>
      <c r="H22" s="9">
        <v>67000</v>
      </c>
      <c r="I22" s="9">
        <v>96000</v>
      </c>
      <c r="J22" s="9">
        <v>95318</v>
      </c>
      <c r="K22" s="10">
        <v>0.99289583333333331</v>
      </c>
      <c r="L22" s="11">
        <v>14008</v>
      </c>
      <c r="M22" s="12">
        <v>81310</v>
      </c>
    </row>
    <row r="23" spans="1:13" x14ac:dyDescent="0.2">
      <c r="A23" s="7" t="s">
        <v>285</v>
      </c>
      <c r="B23" s="7" t="s">
        <v>286</v>
      </c>
      <c r="C23" s="7" t="s">
        <v>363</v>
      </c>
      <c r="D23" s="8">
        <v>5167</v>
      </c>
      <c r="E23" s="7" t="s">
        <v>224</v>
      </c>
      <c r="F23" s="7" t="s">
        <v>155</v>
      </c>
      <c r="G23" s="7" t="s">
        <v>189</v>
      </c>
      <c r="H23" s="9">
        <v>0</v>
      </c>
      <c r="I23" s="9">
        <v>30000</v>
      </c>
      <c r="J23" s="9">
        <v>29040</v>
      </c>
      <c r="K23" s="10">
        <v>0.96799999999999997</v>
      </c>
      <c r="L23" s="11"/>
      <c r="M23" s="12">
        <v>29040</v>
      </c>
    </row>
    <row r="24" spans="1:13" x14ac:dyDescent="0.2">
      <c r="A24" s="7" t="s">
        <v>285</v>
      </c>
      <c r="B24" s="7" t="s">
        <v>286</v>
      </c>
      <c r="C24" s="7" t="s">
        <v>363</v>
      </c>
      <c r="D24" s="8">
        <v>5169</v>
      </c>
      <c r="E24" s="7" t="s">
        <v>63</v>
      </c>
      <c r="F24" s="7" t="s">
        <v>152</v>
      </c>
      <c r="G24" s="7" t="s">
        <v>188</v>
      </c>
      <c r="H24" s="9">
        <v>5000</v>
      </c>
      <c r="I24" s="9">
        <v>5000</v>
      </c>
      <c r="J24" s="9">
        <v>1500</v>
      </c>
      <c r="K24" s="10">
        <v>0.3</v>
      </c>
      <c r="L24" s="11">
        <v>1500</v>
      </c>
      <c r="M24" s="12">
        <v>0</v>
      </c>
    </row>
    <row r="25" spans="1:13" x14ac:dyDescent="0.2">
      <c r="A25" s="7" t="s">
        <v>285</v>
      </c>
      <c r="B25" s="7" t="s">
        <v>286</v>
      </c>
      <c r="C25" s="7" t="s">
        <v>363</v>
      </c>
      <c r="D25" s="8">
        <v>5169</v>
      </c>
      <c r="E25" s="7" t="s">
        <v>63</v>
      </c>
      <c r="F25" s="7" t="s">
        <v>155</v>
      </c>
      <c r="G25" s="7" t="s">
        <v>189</v>
      </c>
      <c r="H25" s="9">
        <v>2311000</v>
      </c>
      <c r="I25" s="9">
        <v>1514000</v>
      </c>
      <c r="J25" s="9">
        <v>1443513</v>
      </c>
      <c r="K25" s="10">
        <v>0.95344319682959044</v>
      </c>
      <c r="L25" s="11">
        <v>1171496.6000000001</v>
      </c>
      <c r="M25" s="12">
        <v>272016.39999999991</v>
      </c>
    </row>
    <row r="26" spans="1:13" x14ac:dyDescent="0.2">
      <c r="A26" s="7" t="s">
        <v>285</v>
      </c>
      <c r="B26" s="7" t="s">
        <v>286</v>
      </c>
      <c r="C26" s="7" t="s">
        <v>363</v>
      </c>
      <c r="D26" s="8">
        <v>5169</v>
      </c>
      <c r="E26" s="7" t="s">
        <v>63</v>
      </c>
      <c r="F26" s="7" t="s">
        <v>190</v>
      </c>
      <c r="G26" s="7" t="s">
        <v>191</v>
      </c>
      <c r="H26" s="9"/>
      <c r="I26" s="9"/>
      <c r="J26" s="9"/>
      <c r="K26" s="10" t="s">
        <v>367</v>
      </c>
      <c r="L26" s="11">
        <v>48400</v>
      </c>
      <c r="M26" s="12">
        <v>-48400</v>
      </c>
    </row>
    <row r="27" spans="1:13" x14ac:dyDescent="0.2">
      <c r="A27" s="7" t="s">
        <v>285</v>
      </c>
      <c r="B27" s="7" t="s">
        <v>286</v>
      </c>
      <c r="C27" s="7" t="s">
        <v>363</v>
      </c>
      <c r="D27" s="8">
        <v>5169</v>
      </c>
      <c r="E27" s="7" t="s">
        <v>63</v>
      </c>
      <c r="F27" s="7" t="s">
        <v>288</v>
      </c>
      <c r="G27" s="7" t="s">
        <v>289</v>
      </c>
      <c r="H27" s="9"/>
      <c r="I27" s="9"/>
      <c r="J27" s="9"/>
      <c r="K27" s="10" t="s">
        <v>367</v>
      </c>
      <c r="L27" s="11">
        <v>30000</v>
      </c>
      <c r="M27" s="12">
        <v>-30000</v>
      </c>
    </row>
    <row r="28" spans="1:13" x14ac:dyDescent="0.2">
      <c r="A28" s="7" t="s">
        <v>285</v>
      </c>
      <c r="B28" s="7" t="s">
        <v>286</v>
      </c>
      <c r="C28" s="7" t="s">
        <v>363</v>
      </c>
      <c r="D28" s="8">
        <v>5172</v>
      </c>
      <c r="E28" s="7" t="s">
        <v>203</v>
      </c>
      <c r="F28" s="7" t="s">
        <v>155</v>
      </c>
      <c r="G28" s="7" t="s">
        <v>189</v>
      </c>
      <c r="H28" s="9">
        <v>5000</v>
      </c>
      <c r="I28" s="9">
        <v>5000</v>
      </c>
      <c r="J28" s="9">
        <v>3630</v>
      </c>
      <c r="K28" s="10">
        <v>0.72599999999999998</v>
      </c>
      <c r="L28" s="11">
        <v>3630</v>
      </c>
      <c r="M28" s="12">
        <v>0</v>
      </c>
    </row>
    <row r="29" spans="1:13" x14ac:dyDescent="0.2">
      <c r="A29" s="7" t="s">
        <v>285</v>
      </c>
      <c r="B29" s="7" t="s">
        <v>286</v>
      </c>
      <c r="C29" s="7" t="s">
        <v>363</v>
      </c>
      <c r="D29" s="8">
        <v>5175</v>
      </c>
      <c r="E29" s="7" t="s">
        <v>226</v>
      </c>
      <c r="F29" s="7" t="s">
        <v>155</v>
      </c>
      <c r="G29" s="7" t="s">
        <v>189</v>
      </c>
      <c r="H29" s="9">
        <v>20000</v>
      </c>
      <c r="I29" s="9">
        <v>20000</v>
      </c>
      <c r="J29" s="9">
        <v>4802</v>
      </c>
      <c r="K29" s="10">
        <v>0.24010000000000001</v>
      </c>
      <c r="L29" s="11">
        <v>13423</v>
      </c>
      <c r="M29" s="12">
        <v>-8621</v>
      </c>
    </row>
    <row r="30" spans="1:13" x14ac:dyDescent="0.2">
      <c r="A30" s="7" t="s">
        <v>285</v>
      </c>
      <c r="B30" s="7" t="s">
        <v>286</v>
      </c>
      <c r="C30" s="7" t="s">
        <v>363</v>
      </c>
      <c r="D30" s="8">
        <v>5213</v>
      </c>
      <c r="E30" s="7" t="s">
        <v>77</v>
      </c>
      <c r="F30" s="7" t="s">
        <v>33</v>
      </c>
      <c r="G30" s="7" t="s">
        <v>34</v>
      </c>
      <c r="H30" s="9"/>
      <c r="I30" s="9"/>
      <c r="J30" s="9"/>
      <c r="K30" s="10" t="s">
        <v>367</v>
      </c>
      <c r="L30" s="11">
        <v>9230000</v>
      </c>
      <c r="M30" s="12">
        <v>-9230000</v>
      </c>
    </row>
    <row r="31" spans="1:13" x14ac:dyDescent="0.2">
      <c r="A31" s="7" t="s">
        <v>285</v>
      </c>
      <c r="B31" s="7" t="s">
        <v>286</v>
      </c>
      <c r="C31" s="7" t="s">
        <v>363</v>
      </c>
      <c r="D31" s="8">
        <v>5213</v>
      </c>
      <c r="E31" s="7" t="s">
        <v>77</v>
      </c>
      <c r="F31" s="7" t="s">
        <v>49</v>
      </c>
      <c r="G31" s="7" t="s">
        <v>50</v>
      </c>
      <c r="H31" s="9"/>
      <c r="I31" s="9"/>
      <c r="J31" s="9"/>
      <c r="K31" s="10" t="s">
        <v>367</v>
      </c>
      <c r="L31" s="11">
        <v>95000</v>
      </c>
      <c r="M31" s="12">
        <v>-95000</v>
      </c>
    </row>
    <row r="32" spans="1:13" x14ac:dyDescent="0.2">
      <c r="A32" s="7" t="s">
        <v>285</v>
      </c>
      <c r="B32" s="7" t="s">
        <v>286</v>
      </c>
      <c r="C32" s="7" t="s">
        <v>363</v>
      </c>
      <c r="D32" s="8">
        <v>5221</v>
      </c>
      <c r="E32" s="7" t="s">
        <v>80</v>
      </c>
      <c r="F32" s="7" t="s">
        <v>49</v>
      </c>
      <c r="G32" s="7" t="s">
        <v>50</v>
      </c>
      <c r="H32" s="9"/>
      <c r="I32" s="9"/>
      <c r="J32" s="9"/>
      <c r="K32" s="10" t="s">
        <v>367</v>
      </c>
      <c r="L32" s="11">
        <v>70000</v>
      </c>
      <c r="M32" s="12">
        <v>-70000</v>
      </c>
    </row>
    <row r="33" spans="1:13" x14ac:dyDescent="0.2">
      <c r="A33" s="7" t="s">
        <v>285</v>
      </c>
      <c r="B33" s="7" t="s">
        <v>286</v>
      </c>
      <c r="C33" s="7" t="s">
        <v>363</v>
      </c>
      <c r="D33" s="8">
        <v>5222</v>
      </c>
      <c r="E33" s="7" t="s">
        <v>85</v>
      </c>
      <c r="F33" s="7" t="s">
        <v>71</v>
      </c>
      <c r="G33" s="7" t="s">
        <v>72</v>
      </c>
      <c r="H33" s="9"/>
      <c r="I33" s="9"/>
      <c r="J33" s="9"/>
      <c r="K33" s="10" t="s">
        <v>367</v>
      </c>
      <c r="L33" s="11">
        <v>85000</v>
      </c>
      <c r="M33" s="12">
        <v>-85000</v>
      </c>
    </row>
    <row r="34" spans="1:13" x14ac:dyDescent="0.2">
      <c r="A34" s="7" t="s">
        <v>285</v>
      </c>
      <c r="B34" s="7" t="s">
        <v>286</v>
      </c>
      <c r="C34" s="7" t="s">
        <v>363</v>
      </c>
      <c r="D34" s="8">
        <v>5222</v>
      </c>
      <c r="E34" s="7" t="s">
        <v>85</v>
      </c>
      <c r="F34" s="7" t="s">
        <v>290</v>
      </c>
      <c r="G34" s="7" t="s">
        <v>291</v>
      </c>
      <c r="H34" s="9"/>
      <c r="I34" s="9"/>
      <c r="J34" s="9"/>
      <c r="K34" s="10" t="s">
        <v>367</v>
      </c>
      <c r="L34" s="11">
        <v>62450</v>
      </c>
      <c r="M34" s="12">
        <v>-62450</v>
      </c>
    </row>
    <row r="35" spans="1:13" x14ac:dyDescent="0.2">
      <c r="A35" s="7" t="s">
        <v>285</v>
      </c>
      <c r="B35" s="7" t="s">
        <v>286</v>
      </c>
      <c r="C35" s="7" t="s">
        <v>363</v>
      </c>
      <c r="D35" s="8">
        <v>5222</v>
      </c>
      <c r="E35" s="7" t="s">
        <v>85</v>
      </c>
      <c r="F35" s="7" t="s">
        <v>33</v>
      </c>
      <c r="G35" s="7" t="s">
        <v>34</v>
      </c>
      <c r="H35" s="9"/>
      <c r="I35" s="9"/>
      <c r="J35" s="9"/>
      <c r="K35" s="10" t="s">
        <v>367</v>
      </c>
      <c r="L35" s="11">
        <v>7784918.5999999996</v>
      </c>
      <c r="M35" s="12">
        <v>-7784918.5999999996</v>
      </c>
    </row>
    <row r="36" spans="1:13" x14ac:dyDescent="0.2">
      <c r="A36" s="7" t="s">
        <v>285</v>
      </c>
      <c r="B36" s="7" t="s">
        <v>286</v>
      </c>
      <c r="C36" s="7" t="s">
        <v>363</v>
      </c>
      <c r="D36" s="8">
        <v>5222</v>
      </c>
      <c r="E36" s="7" t="s">
        <v>85</v>
      </c>
      <c r="F36" s="7" t="s">
        <v>75</v>
      </c>
      <c r="G36" s="7" t="s">
        <v>76</v>
      </c>
      <c r="H36" s="9"/>
      <c r="I36" s="9"/>
      <c r="J36" s="9"/>
      <c r="K36" s="10" t="s">
        <v>367</v>
      </c>
      <c r="L36" s="11">
        <v>408731</v>
      </c>
      <c r="M36" s="12">
        <v>-408731</v>
      </c>
    </row>
    <row r="37" spans="1:13" x14ac:dyDescent="0.2">
      <c r="A37" s="7" t="s">
        <v>285</v>
      </c>
      <c r="B37" s="7" t="s">
        <v>286</v>
      </c>
      <c r="C37" s="7" t="s">
        <v>363</v>
      </c>
      <c r="D37" s="8">
        <v>5222</v>
      </c>
      <c r="E37" s="7" t="s">
        <v>85</v>
      </c>
      <c r="F37" s="7" t="s">
        <v>292</v>
      </c>
      <c r="G37" s="7" t="s">
        <v>293</v>
      </c>
      <c r="H37" s="9"/>
      <c r="I37" s="9"/>
      <c r="J37" s="9"/>
      <c r="K37" s="10" t="s">
        <v>367</v>
      </c>
      <c r="L37" s="11">
        <v>80000</v>
      </c>
      <c r="M37" s="12">
        <v>-80000</v>
      </c>
    </row>
    <row r="38" spans="1:13" x14ac:dyDescent="0.2">
      <c r="A38" s="7" t="s">
        <v>285</v>
      </c>
      <c r="B38" s="7" t="s">
        <v>286</v>
      </c>
      <c r="C38" s="7" t="s">
        <v>363</v>
      </c>
      <c r="D38" s="8">
        <v>5222</v>
      </c>
      <c r="E38" s="7" t="s">
        <v>85</v>
      </c>
      <c r="F38" s="7" t="s">
        <v>49</v>
      </c>
      <c r="G38" s="7" t="s">
        <v>50</v>
      </c>
      <c r="H38" s="9"/>
      <c r="I38" s="9"/>
      <c r="J38" s="9"/>
      <c r="K38" s="10" t="s">
        <v>367</v>
      </c>
      <c r="L38" s="11">
        <v>796335</v>
      </c>
      <c r="M38" s="12">
        <v>-796335</v>
      </c>
    </row>
    <row r="39" spans="1:13" x14ac:dyDescent="0.2">
      <c r="A39" s="7" t="s">
        <v>285</v>
      </c>
      <c r="B39" s="7" t="s">
        <v>286</v>
      </c>
      <c r="C39" s="7" t="s">
        <v>363</v>
      </c>
      <c r="D39" s="8">
        <v>5223</v>
      </c>
      <c r="E39" s="7" t="s">
        <v>90</v>
      </c>
      <c r="F39" s="7" t="s">
        <v>49</v>
      </c>
      <c r="G39" s="7" t="s">
        <v>50</v>
      </c>
      <c r="H39" s="9"/>
      <c r="I39" s="9"/>
      <c r="J39" s="9"/>
      <c r="K39" s="10" t="s">
        <v>367</v>
      </c>
      <c r="L39" s="11">
        <v>25000</v>
      </c>
      <c r="M39" s="12">
        <v>-25000</v>
      </c>
    </row>
    <row r="40" spans="1:13" x14ac:dyDescent="0.2">
      <c r="A40" s="7" t="s">
        <v>285</v>
      </c>
      <c r="B40" s="7" t="s">
        <v>286</v>
      </c>
      <c r="C40" s="7" t="s">
        <v>363</v>
      </c>
      <c r="D40" s="8">
        <v>5331</v>
      </c>
      <c r="E40" s="7" t="s">
        <v>95</v>
      </c>
      <c r="F40" s="7" t="s">
        <v>152</v>
      </c>
      <c r="G40" s="7" t="s">
        <v>188</v>
      </c>
      <c r="H40" s="9">
        <v>12472000</v>
      </c>
      <c r="I40" s="9">
        <v>12224000</v>
      </c>
      <c r="J40" s="9">
        <v>12224000</v>
      </c>
      <c r="K40" s="10">
        <v>1</v>
      </c>
      <c r="L40" s="11">
        <v>12781000</v>
      </c>
      <c r="M40" s="12">
        <v>-557000</v>
      </c>
    </row>
    <row r="41" spans="1:13" x14ac:dyDescent="0.2">
      <c r="A41" s="7" t="s">
        <v>285</v>
      </c>
      <c r="B41" s="7" t="s">
        <v>286</v>
      </c>
      <c r="C41" s="7" t="s">
        <v>363</v>
      </c>
      <c r="D41" s="8">
        <v>5331</v>
      </c>
      <c r="E41" s="7" t="s">
        <v>95</v>
      </c>
      <c r="F41" s="7" t="s">
        <v>155</v>
      </c>
      <c r="G41" s="7" t="s">
        <v>189</v>
      </c>
      <c r="H41" s="9">
        <v>37924000</v>
      </c>
      <c r="I41" s="9">
        <v>38215000</v>
      </c>
      <c r="J41" s="9">
        <v>38215000</v>
      </c>
      <c r="K41" s="10">
        <v>1</v>
      </c>
      <c r="L41" s="11">
        <v>36979000</v>
      </c>
      <c r="M41" s="12">
        <v>1236000</v>
      </c>
    </row>
    <row r="42" spans="1:13" x14ac:dyDescent="0.2">
      <c r="A42" s="7" t="s">
        <v>285</v>
      </c>
      <c r="B42" s="7" t="s">
        <v>286</v>
      </c>
      <c r="C42" s="7" t="s">
        <v>363</v>
      </c>
      <c r="D42" s="8">
        <v>5331</v>
      </c>
      <c r="E42" s="7" t="s">
        <v>95</v>
      </c>
      <c r="F42" s="7" t="s">
        <v>190</v>
      </c>
      <c r="G42" s="7" t="s">
        <v>191</v>
      </c>
      <c r="H42" s="9">
        <v>6557000</v>
      </c>
      <c r="I42" s="9">
        <v>6589000</v>
      </c>
      <c r="J42" s="9">
        <v>6589000</v>
      </c>
      <c r="K42" s="10">
        <v>1</v>
      </c>
      <c r="L42" s="11">
        <v>6519000</v>
      </c>
      <c r="M42" s="12">
        <v>70000</v>
      </c>
    </row>
    <row r="43" spans="1:13" x14ac:dyDescent="0.2">
      <c r="A43" s="7" t="s">
        <v>285</v>
      </c>
      <c r="B43" s="7" t="s">
        <v>286</v>
      </c>
      <c r="C43" s="7" t="s">
        <v>363</v>
      </c>
      <c r="D43" s="8">
        <v>5331</v>
      </c>
      <c r="E43" s="7" t="s">
        <v>95</v>
      </c>
      <c r="F43" s="7" t="s">
        <v>192</v>
      </c>
      <c r="G43" s="7" t="s">
        <v>193</v>
      </c>
      <c r="H43" s="9">
        <v>1160000</v>
      </c>
      <c r="I43" s="9">
        <v>1147000</v>
      </c>
      <c r="J43" s="9">
        <v>1147000</v>
      </c>
      <c r="K43" s="10">
        <v>1</v>
      </c>
      <c r="L43" s="11">
        <v>1163000</v>
      </c>
      <c r="M43" s="12">
        <v>-16000</v>
      </c>
    </row>
    <row r="44" spans="1:13" x14ac:dyDescent="0.2">
      <c r="A44" s="7" t="s">
        <v>285</v>
      </c>
      <c r="B44" s="7" t="s">
        <v>286</v>
      </c>
      <c r="C44" s="7" t="s">
        <v>363</v>
      </c>
      <c r="D44" s="8">
        <v>5331</v>
      </c>
      <c r="E44" s="7" t="s">
        <v>95</v>
      </c>
      <c r="F44" s="7" t="s">
        <v>194</v>
      </c>
      <c r="G44" s="7" t="s">
        <v>195</v>
      </c>
      <c r="H44" s="9">
        <v>1071000</v>
      </c>
      <c r="I44" s="9">
        <v>1071000</v>
      </c>
      <c r="J44" s="9">
        <v>1071000</v>
      </c>
      <c r="K44" s="10">
        <v>1</v>
      </c>
      <c r="L44" s="11">
        <v>805000</v>
      </c>
      <c r="M44" s="12">
        <v>266000</v>
      </c>
    </row>
    <row r="45" spans="1:13" x14ac:dyDescent="0.2">
      <c r="A45" s="7" t="s">
        <v>285</v>
      </c>
      <c r="B45" s="7" t="s">
        <v>286</v>
      </c>
      <c r="C45" s="7" t="s">
        <v>363</v>
      </c>
      <c r="D45" s="8">
        <v>5336</v>
      </c>
      <c r="E45" s="7" t="s">
        <v>227</v>
      </c>
      <c r="F45" s="7" t="s">
        <v>155</v>
      </c>
      <c r="G45" s="7" t="s">
        <v>189</v>
      </c>
      <c r="H45" s="9">
        <v>0</v>
      </c>
      <c r="I45" s="9">
        <v>94000</v>
      </c>
      <c r="J45" s="9">
        <v>93400</v>
      </c>
      <c r="K45" s="10">
        <v>0.99361702127659579</v>
      </c>
      <c r="L45" s="11">
        <v>7967830</v>
      </c>
      <c r="M45" s="12">
        <v>-7874430</v>
      </c>
    </row>
    <row r="46" spans="1:13" x14ac:dyDescent="0.2">
      <c r="A46" s="7" t="s">
        <v>285</v>
      </c>
      <c r="B46" s="7" t="s">
        <v>286</v>
      </c>
      <c r="C46" s="7" t="s">
        <v>363</v>
      </c>
      <c r="D46" s="8">
        <v>5336</v>
      </c>
      <c r="E46" s="7" t="s">
        <v>227</v>
      </c>
      <c r="F46" s="7" t="s">
        <v>190</v>
      </c>
      <c r="G46" s="7" t="s">
        <v>191</v>
      </c>
      <c r="H46" s="9"/>
      <c r="I46" s="9"/>
      <c r="J46" s="9"/>
      <c r="K46" s="10" t="s">
        <v>367</v>
      </c>
      <c r="L46" s="11">
        <v>212481</v>
      </c>
      <c r="M46" s="12">
        <v>-212481</v>
      </c>
    </row>
    <row r="47" spans="1:13" x14ac:dyDescent="0.2">
      <c r="A47" s="7" t="s">
        <v>285</v>
      </c>
      <c r="B47" s="7" t="s">
        <v>286</v>
      </c>
      <c r="C47" s="7" t="s">
        <v>363</v>
      </c>
      <c r="D47" s="8">
        <v>5336</v>
      </c>
      <c r="E47" s="7" t="s">
        <v>227</v>
      </c>
      <c r="F47" s="7" t="s">
        <v>192</v>
      </c>
      <c r="G47" s="7" t="s">
        <v>193</v>
      </c>
      <c r="H47" s="9">
        <v>0</v>
      </c>
      <c r="I47" s="9">
        <v>50000</v>
      </c>
      <c r="J47" s="9">
        <v>50000</v>
      </c>
      <c r="K47" s="10">
        <v>1</v>
      </c>
      <c r="L47" s="11">
        <v>90000</v>
      </c>
      <c r="M47" s="12">
        <v>-40000</v>
      </c>
    </row>
    <row r="48" spans="1:13" x14ac:dyDescent="0.2">
      <c r="A48" s="7" t="s">
        <v>285</v>
      </c>
      <c r="B48" s="7" t="s">
        <v>286</v>
      </c>
      <c r="C48" s="7" t="s">
        <v>363</v>
      </c>
      <c r="D48" s="8">
        <v>5336</v>
      </c>
      <c r="E48" s="7" t="s">
        <v>227</v>
      </c>
      <c r="F48" s="7" t="s">
        <v>194</v>
      </c>
      <c r="G48" s="7" t="s">
        <v>195</v>
      </c>
      <c r="H48" s="9"/>
      <c r="I48" s="9"/>
      <c r="J48" s="9"/>
      <c r="K48" s="10" t="s">
        <v>367</v>
      </c>
      <c r="L48" s="11">
        <v>19002</v>
      </c>
      <c r="M48" s="12">
        <v>-19002</v>
      </c>
    </row>
    <row r="49" spans="1:13" x14ac:dyDescent="0.2">
      <c r="A49" s="7" t="s">
        <v>285</v>
      </c>
      <c r="B49" s="7" t="s">
        <v>286</v>
      </c>
      <c r="C49" s="7" t="s">
        <v>363</v>
      </c>
      <c r="D49" s="8">
        <v>5339</v>
      </c>
      <c r="E49" s="7" t="s">
        <v>96</v>
      </c>
      <c r="F49" s="7" t="s">
        <v>97</v>
      </c>
      <c r="G49" s="7" t="s">
        <v>98</v>
      </c>
      <c r="H49" s="9"/>
      <c r="I49" s="9"/>
      <c r="J49" s="9"/>
      <c r="K49" s="10" t="s">
        <v>367</v>
      </c>
      <c r="L49" s="11">
        <v>118000</v>
      </c>
      <c r="M49" s="12">
        <v>-118000</v>
      </c>
    </row>
    <row r="50" spans="1:13" x14ac:dyDescent="0.2">
      <c r="A50" s="7" t="s">
        <v>285</v>
      </c>
      <c r="B50" s="7" t="s">
        <v>286</v>
      </c>
      <c r="C50" s="7" t="s">
        <v>363</v>
      </c>
      <c r="D50" s="8">
        <v>5339</v>
      </c>
      <c r="E50" s="7" t="s">
        <v>96</v>
      </c>
      <c r="F50" s="7" t="s">
        <v>71</v>
      </c>
      <c r="G50" s="7" t="s">
        <v>72</v>
      </c>
      <c r="H50" s="9"/>
      <c r="I50" s="9"/>
      <c r="J50" s="9"/>
      <c r="K50" s="10" t="s">
        <v>367</v>
      </c>
      <c r="L50" s="11">
        <v>15000</v>
      </c>
      <c r="M50" s="12">
        <v>-15000</v>
      </c>
    </row>
    <row r="51" spans="1:13" x14ac:dyDescent="0.2">
      <c r="A51" s="7" t="s">
        <v>285</v>
      </c>
      <c r="B51" s="7" t="s">
        <v>286</v>
      </c>
      <c r="C51" s="7" t="s">
        <v>363</v>
      </c>
      <c r="D51" s="8">
        <v>5339</v>
      </c>
      <c r="E51" s="7" t="s">
        <v>96</v>
      </c>
      <c r="F51" s="7" t="s">
        <v>294</v>
      </c>
      <c r="G51" s="7" t="s">
        <v>295</v>
      </c>
      <c r="H51" s="9"/>
      <c r="I51" s="9"/>
      <c r="J51" s="9"/>
      <c r="K51" s="10" t="s">
        <v>367</v>
      </c>
      <c r="L51" s="11">
        <v>100000</v>
      </c>
      <c r="M51" s="12">
        <v>-100000</v>
      </c>
    </row>
    <row r="52" spans="1:13" x14ac:dyDescent="0.2">
      <c r="A52" s="7" t="s">
        <v>285</v>
      </c>
      <c r="B52" s="7" t="s">
        <v>286</v>
      </c>
      <c r="C52" s="7" t="s">
        <v>363</v>
      </c>
      <c r="D52" s="8">
        <v>5364</v>
      </c>
      <c r="E52" s="7" t="s">
        <v>229</v>
      </c>
      <c r="F52" s="7" t="s">
        <v>230</v>
      </c>
      <c r="G52" s="7" t="s">
        <v>231</v>
      </c>
      <c r="H52" s="9">
        <v>0</v>
      </c>
      <c r="I52" s="9">
        <v>43000</v>
      </c>
      <c r="J52" s="9">
        <v>42158</v>
      </c>
      <c r="K52" s="10">
        <v>0.98041860465116282</v>
      </c>
      <c r="L52" s="11"/>
      <c r="M52" s="12">
        <v>42158</v>
      </c>
    </row>
    <row r="53" spans="1:13" x14ac:dyDescent="0.2">
      <c r="A53" s="7" t="s">
        <v>285</v>
      </c>
      <c r="B53" s="7" t="s">
        <v>286</v>
      </c>
      <c r="C53" s="7" t="s">
        <v>363</v>
      </c>
      <c r="D53" s="8">
        <v>6351</v>
      </c>
      <c r="E53" s="7" t="s">
        <v>296</v>
      </c>
      <c r="F53" s="7" t="s">
        <v>152</v>
      </c>
      <c r="G53" s="7" t="s">
        <v>188</v>
      </c>
      <c r="H53" s="9">
        <v>500000</v>
      </c>
      <c r="I53" s="9">
        <v>750000</v>
      </c>
      <c r="J53" s="9">
        <v>750000</v>
      </c>
      <c r="K53" s="10">
        <v>1</v>
      </c>
      <c r="L53" s="11">
        <v>300000</v>
      </c>
      <c r="M53" s="12">
        <v>450000</v>
      </c>
    </row>
    <row r="54" spans="1:13" s="1" customFormat="1" x14ac:dyDescent="0.2">
      <c r="A54" s="42"/>
      <c r="B54" s="42"/>
      <c r="C54" s="42"/>
      <c r="D54" s="42"/>
      <c r="E54" s="42" t="s">
        <v>359</v>
      </c>
      <c r="F54" s="42"/>
      <c r="G54" s="42"/>
      <c r="H54" s="43">
        <f>SUM(H20:H53)</f>
        <v>62125000</v>
      </c>
      <c r="I54" s="43">
        <f t="shared" ref="I54:M54" si="1">SUM(I20:I53)</f>
        <v>61887000</v>
      </c>
      <c r="J54" s="43">
        <f t="shared" si="1"/>
        <v>61785361</v>
      </c>
      <c r="K54" s="64">
        <f>J54/I54</f>
        <v>0.99835766800782066</v>
      </c>
      <c r="L54" s="43">
        <f t="shared" si="1"/>
        <v>86989205.200000003</v>
      </c>
      <c r="M54" s="43">
        <f t="shared" si="1"/>
        <v>-25203844.199999999</v>
      </c>
    </row>
  </sheetData>
  <mergeCells count="2">
    <mergeCell ref="A19:M19"/>
    <mergeCell ref="A4:M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opLeftCell="A19" workbookViewId="0"/>
  </sheetViews>
  <sheetFormatPr defaultColWidth="5" defaultRowHeight="12.75" x14ac:dyDescent="0.2"/>
  <cols>
    <col min="1" max="1" width="5.83203125" style="65" bestFit="1" customWidth="1"/>
    <col min="2" max="2" width="24" style="65" bestFit="1" customWidth="1"/>
    <col min="3" max="3" width="4.33203125" style="65" bestFit="1" customWidth="1"/>
    <col min="4" max="4" width="5.83203125" style="65" bestFit="1" customWidth="1"/>
    <col min="5" max="5" width="69.1640625" style="65" bestFit="1" customWidth="1"/>
    <col min="6" max="6" width="5.83203125" style="65" bestFit="1" customWidth="1"/>
    <col min="7" max="7" width="57.1640625" style="65" bestFit="1" customWidth="1"/>
    <col min="8" max="10" width="14.5" style="65" bestFit="1" customWidth="1"/>
    <col min="11" max="11" width="9" style="65" bestFit="1" customWidth="1"/>
    <col min="12" max="12" width="14.5" style="65" bestFit="1" customWidth="1"/>
    <col min="13" max="13" width="15.1640625" style="65" bestFit="1" customWidth="1"/>
    <col min="14" max="16384" width="5" style="65"/>
  </cols>
  <sheetData>
    <row r="1" spans="1:13" ht="15.75" x14ac:dyDescent="0.25">
      <c r="A1" s="81" t="s">
        <v>382</v>
      </c>
    </row>
    <row r="3" spans="1:13" ht="38.25" x14ac:dyDescent="0.2">
      <c r="A3" s="2" t="s">
        <v>0</v>
      </c>
      <c r="B3" s="2" t="s">
        <v>1</v>
      </c>
      <c r="C3" s="2" t="s">
        <v>364</v>
      </c>
      <c r="D3" s="2" t="s">
        <v>2</v>
      </c>
      <c r="E3" s="2" t="s">
        <v>3</v>
      </c>
      <c r="F3" s="2" t="s">
        <v>4</v>
      </c>
      <c r="G3" s="2" t="s">
        <v>5</v>
      </c>
      <c r="H3" s="3" t="s">
        <v>6</v>
      </c>
      <c r="I3" s="3" t="s">
        <v>7</v>
      </c>
      <c r="J3" s="3" t="s">
        <v>8</v>
      </c>
      <c r="K3" s="4" t="s">
        <v>365</v>
      </c>
      <c r="L3" s="3" t="s">
        <v>9</v>
      </c>
      <c r="M3" s="5" t="s">
        <v>366</v>
      </c>
    </row>
    <row r="4" spans="1:13" x14ac:dyDescent="0.2">
      <c r="A4" s="35" t="s">
        <v>368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7"/>
    </row>
    <row r="5" spans="1:13" x14ac:dyDescent="0.2">
      <c r="A5" s="7" t="s">
        <v>297</v>
      </c>
      <c r="B5" s="7" t="s">
        <v>372</v>
      </c>
      <c r="C5" s="7" t="s">
        <v>362</v>
      </c>
      <c r="D5" s="8">
        <v>1361</v>
      </c>
      <c r="E5" s="7" t="s">
        <v>27</v>
      </c>
      <c r="F5" s="7"/>
      <c r="G5" s="7"/>
      <c r="H5" s="9">
        <v>700000</v>
      </c>
      <c r="I5" s="9">
        <v>700000</v>
      </c>
      <c r="J5" s="9">
        <v>424613</v>
      </c>
      <c r="K5" s="10">
        <v>0.60658999999999996</v>
      </c>
      <c r="L5" s="11">
        <v>476530</v>
      </c>
      <c r="M5" s="12">
        <v>-51917</v>
      </c>
    </row>
    <row r="6" spans="1:13" x14ac:dyDescent="0.2">
      <c r="A6" s="7" t="s">
        <v>297</v>
      </c>
      <c r="B6" s="7" t="s">
        <v>372</v>
      </c>
      <c r="C6" s="7" t="s">
        <v>362</v>
      </c>
      <c r="D6" s="8">
        <v>2111</v>
      </c>
      <c r="E6" s="7" t="s">
        <v>29</v>
      </c>
      <c r="F6" s="7" t="s">
        <v>30</v>
      </c>
      <c r="G6" s="7" t="s">
        <v>31</v>
      </c>
      <c r="H6" s="9">
        <v>2100000</v>
      </c>
      <c r="I6" s="9">
        <v>2100000</v>
      </c>
      <c r="J6" s="9">
        <v>2048965</v>
      </c>
      <c r="K6" s="10">
        <v>0.97569761904761909</v>
      </c>
      <c r="L6" s="11">
        <v>1763060.1</v>
      </c>
      <c r="M6" s="12">
        <v>285904.89999999991</v>
      </c>
    </row>
    <row r="7" spans="1:13" x14ac:dyDescent="0.2">
      <c r="A7" s="7" t="s">
        <v>297</v>
      </c>
      <c r="B7" s="7" t="s">
        <v>372</v>
      </c>
      <c r="C7" s="7" t="s">
        <v>362</v>
      </c>
      <c r="D7" s="8">
        <v>2132</v>
      </c>
      <c r="E7" s="7" t="s">
        <v>140</v>
      </c>
      <c r="F7" s="7" t="s">
        <v>30</v>
      </c>
      <c r="G7" s="7" t="s">
        <v>31</v>
      </c>
      <c r="H7" s="9"/>
      <c r="I7" s="9"/>
      <c r="J7" s="9">
        <v>0</v>
      </c>
      <c r="K7" s="10" t="s">
        <v>367</v>
      </c>
      <c r="L7" s="11">
        <v>10260</v>
      </c>
      <c r="M7" s="12">
        <v>-10260</v>
      </c>
    </row>
    <row r="8" spans="1:13" x14ac:dyDescent="0.2">
      <c r="A8" s="7" t="s">
        <v>297</v>
      </c>
      <c r="B8" s="7" t="s">
        <v>372</v>
      </c>
      <c r="C8" s="7" t="s">
        <v>362</v>
      </c>
      <c r="D8" s="8">
        <v>2133</v>
      </c>
      <c r="E8" s="7" t="s">
        <v>141</v>
      </c>
      <c r="F8" s="7" t="s">
        <v>30</v>
      </c>
      <c r="G8" s="7" t="s">
        <v>31</v>
      </c>
      <c r="H8" s="9"/>
      <c r="I8" s="9"/>
      <c r="J8" s="9">
        <v>1322</v>
      </c>
      <c r="K8" s="10" t="s">
        <v>367</v>
      </c>
      <c r="L8" s="11">
        <v>3978</v>
      </c>
      <c r="M8" s="12">
        <v>-2656</v>
      </c>
    </row>
    <row r="9" spans="1:13" x14ac:dyDescent="0.2">
      <c r="A9" s="7" t="s">
        <v>297</v>
      </c>
      <c r="B9" s="7" t="s">
        <v>372</v>
      </c>
      <c r="C9" s="7" t="s">
        <v>362</v>
      </c>
      <c r="D9" s="8">
        <v>2310</v>
      </c>
      <c r="E9" s="7" t="s">
        <v>142</v>
      </c>
      <c r="F9" s="7" t="s">
        <v>30</v>
      </c>
      <c r="G9" s="7" t="s">
        <v>31</v>
      </c>
      <c r="H9" s="9"/>
      <c r="I9" s="9"/>
      <c r="J9" s="9"/>
      <c r="K9" s="10" t="s">
        <v>367</v>
      </c>
      <c r="L9" s="11">
        <v>2619</v>
      </c>
      <c r="M9" s="12">
        <v>-2619</v>
      </c>
    </row>
    <row r="10" spans="1:13" x14ac:dyDescent="0.2">
      <c r="A10" s="7" t="s">
        <v>297</v>
      </c>
      <c r="B10" s="7" t="s">
        <v>372</v>
      </c>
      <c r="C10" s="7" t="s">
        <v>362</v>
      </c>
      <c r="D10" s="8">
        <v>2322</v>
      </c>
      <c r="E10" s="7" t="s">
        <v>146</v>
      </c>
      <c r="F10" s="7" t="s">
        <v>30</v>
      </c>
      <c r="G10" s="7" t="s">
        <v>31</v>
      </c>
      <c r="H10" s="9"/>
      <c r="I10" s="9"/>
      <c r="J10" s="9"/>
      <c r="K10" s="10" t="s">
        <v>367</v>
      </c>
      <c r="L10" s="11">
        <v>27620</v>
      </c>
      <c r="M10" s="12">
        <v>-27620</v>
      </c>
    </row>
    <row r="11" spans="1:13" x14ac:dyDescent="0.2">
      <c r="A11" s="7" t="s">
        <v>297</v>
      </c>
      <c r="B11" s="7" t="s">
        <v>372</v>
      </c>
      <c r="C11" s="7" t="s">
        <v>362</v>
      </c>
      <c r="D11" s="8">
        <v>2324</v>
      </c>
      <c r="E11" s="7" t="s">
        <v>48</v>
      </c>
      <c r="F11" s="7" t="s">
        <v>30</v>
      </c>
      <c r="G11" s="7" t="s">
        <v>31</v>
      </c>
      <c r="H11" s="9"/>
      <c r="I11" s="9"/>
      <c r="J11" s="9">
        <v>429321.72</v>
      </c>
      <c r="K11" s="10" t="s">
        <v>367</v>
      </c>
      <c r="L11" s="11">
        <v>116940.31</v>
      </c>
      <c r="M11" s="12">
        <v>312381.40999999997</v>
      </c>
    </row>
    <row r="12" spans="1:13" x14ac:dyDescent="0.2">
      <c r="A12" s="7" t="s">
        <v>297</v>
      </c>
      <c r="B12" s="7" t="s">
        <v>372</v>
      </c>
      <c r="C12" s="7" t="s">
        <v>362</v>
      </c>
      <c r="D12" s="8">
        <v>2329</v>
      </c>
      <c r="E12" s="7" t="s">
        <v>52</v>
      </c>
      <c r="F12" s="7" t="s">
        <v>30</v>
      </c>
      <c r="G12" s="7" t="s">
        <v>31</v>
      </c>
      <c r="H12" s="9"/>
      <c r="I12" s="9"/>
      <c r="J12" s="9">
        <v>1914</v>
      </c>
      <c r="K12" s="10" t="s">
        <v>367</v>
      </c>
      <c r="L12" s="11">
        <v>424</v>
      </c>
      <c r="M12" s="12">
        <v>1490</v>
      </c>
    </row>
    <row r="13" spans="1:13" x14ac:dyDescent="0.2">
      <c r="A13" s="7" t="s">
        <v>297</v>
      </c>
      <c r="B13" s="7" t="s">
        <v>372</v>
      </c>
      <c r="C13" s="7" t="s">
        <v>362</v>
      </c>
      <c r="D13" s="8">
        <v>2460</v>
      </c>
      <c r="E13" s="7" t="s">
        <v>298</v>
      </c>
      <c r="F13" s="7"/>
      <c r="G13" s="7"/>
      <c r="H13" s="9"/>
      <c r="I13" s="9"/>
      <c r="J13" s="9">
        <v>23000</v>
      </c>
      <c r="K13" s="10" t="s">
        <v>367</v>
      </c>
      <c r="L13" s="11">
        <v>7000</v>
      </c>
      <c r="M13" s="12">
        <v>16000</v>
      </c>
    </row>
    <row r="14" spans="1:13" x14ac:dyDescent="0.2">
      <c r="A14" s="7" t="s">
        <v>297</v>
      </c>
      <c r="B14" s="7" t="s">
        <v>372</v>
      </c>
      <c r="C14" s="7" t="s">
        <v>362</v>
      </c>
      <c r="D14" s="8">
        <v>3113</v>
      </c>
      <c r="E14" s="7" t="s">
        <v>156</v>
      </c>
      <c r="F14" s="7" t="s">
        <v>30</v>
      </c>
      <c r="G14" s="7" t="s">
        <v>31</v>
      </c>
      <c r="H14" s="9"/>
      <c r="I14" s="9"/>
      <c r="J14" s="9"/>
      <c r="K14" s="10" t="s">
        <v>367</v>
      </c>
      <c r="L14" s="11">
        <v>91700</v>
      </c>
      <c r="M14" s="12">
        <v>-91700</v>
      </c>
    </row>
    <row r="15" spans="1:13" x14ac:dyDescent="0.2">
      <c r="A15" s="7" t="s">
        <v>297</v>
      </c>
      <c r="B15" s="7" t="s">
        <v>372</v>
      </c>
      <c r="C15" s="7" t="s">
        <v>362</v>
      </c>
      <c r="D15" s="8">
        <v>4116</v>
      </c>
      <c r="E15" s="7" t="s">
        <v>157</v>
      </c>
      <c r="F15" s="7"/>
      <c r="G15" s="7"/>
      <c r="H15" s="9">
        <v>0</v>
      </c>
      <c r="I15" s="9">
        <v>493000</v>
      </c>
      <c r="J15" s="9">
        <v>493000</v>
      </c>
      <c r="K15" s="10">
        <v>1</v>
      </c>
      <c r="L15" s="11">
        <v>1398300</v>
      </c>
      <c r="M15" s="12">
        <v>-905300</v>
      </c>
    </row>
    <row r="16" spans="1:13" x14ac:dyDescent="0.2">
      <c r="A16" s="7" t="s">
        <v>297</v>
      </c>
      <c r="B16" s="7" t="s">
        <v>372</v>
      </c>
      <c r="C16" s="7" t="s">
        <v>362</v>
      </c>
      <c r="D16" s="8">
        <v>4121</v>
      </c>
      <c r="E16" s="7" t="s">
        <v>299</v>
      </c>
      <c r="F16" s="7"/>
      <c r="G16" s="7"/>
      <c r="H16" s="9"/>
      <c r="I16" s="9"/>
      <c r="J16" s="9">
        <v>262800</v>
      </c>
      <c r="K16" s="10" t="s">
        <v>367</v>
      </c>
      <c r="L16" s="11">
        <v>89400</v>
      </c>
      <c r="M16" s="12">
        <v>173400</v>
      </c>
    </row>
    <row r="17" spans="1:13" x14ac:dyDescent="0.2">
      <c r="A17" s="15"/>
      <c r="B17" s="15"/>
      <c r="C17" s="15"/>
      <c r="D17" s="62"/>
      <c r="E17" s="15" t="s">
        <v>368</v>
      </c>
      <c r="F17" s="15"/>
      <c r="G17" s="15"/>
      <c r="H17" s="16">
        <f>SUM(H5:H16)</f>
        <v>2800000</v>
      </c>
      <c r="I17" s="16">
        <f t="shared" ref="I17:M17" si="0">SUM(I5:I16)</f>
        <v>3293000</v>
      </c>
      <c r="J17" s="16">
        <f t="shared" si="0"/>
        <v>3684935.7199999997</v>
      </c>
      <c r="K17" s="63">
        <f>J17/I17</f>
        <v>1.1190208685089582</v>
      </c>
      <c r="L17" s="16">
        <f t="shared" si="0"/>
        <v>3987831.41</v>
      </c>
      <c r="M17" s="16">
        <f t="shared" si="0"/>
        <v>-302895.69000000012</v>
      </c>
    </row>
    <row r="18" spans="1:13" x14ac:dyDescent="0.2">
      <c r="A18" s="38" t="s">
        <v>359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40"/>
    </row>
    <row r="19" spans="1:13" x14ac:dyDescent="0.2">
      <c r="A19" s="7" t="s">
        <v>297</v>
      </c>
      <c r="B19" s="7" t="s">
        <v>372</v>
      </c>
      <c r="C19" s="7" t="s">
        <v>363</v>
      </c>
      <c r="D19" s="8">
        <v>5132</v>
      </c>
      <c r="E19" s="7" t="s">
        <v>300</v>
      </c>
      <c r="F19" s="7" t="s">
        <v>30</v>
      </c>
      <c r="G19" s="7" t="s">
        <v>31</v>
      </c>
      <c r="H19" s="9">
        <v>40000</v>
      </c>
      <c r="I19" s="9">
        <v>52000</v>
      </c>
      <c r="J19" s="9">
        <v>51152</v>
      </c>
      <c r="K19" s="10">
        <v>0.98369230769230764</v>
      </c>
      <c r="L19" s="11">
        <v>34046</v>
      </c>
      <c r="M19" s="12">
        <v>17106</v>
      </c>
    </row>
    <row r="20" spans="1:13" x14ac:dyDescent="0.2">
      <c r="A20" s="7" t="s">
        <v>297</v>
      </c>
      <c r="B20" s="7" t="s">
        <v>372</v>
      </c>
      <c r="C20" s="7" t="s">
        <v>363</v>
      </c>
      <c r="D20" s="8">
        <v>5133</v>
      </c>
      <c r="E20" s="7" t="s">
        <v>301</v>
      </c>
      <c r="F20" s="7" t="s">
        <v>30</v>
      </c>
      <c r="G20" s="7" t="s">
        <v>31</v>
      </c>
      <c r="H20" s="9">
        <v>7000</v>
      </c>
      <c r="I20" s="9">
        <v>7000</v>
      </c>
      <c r="J20" s="9">
        <v>3272</v>
      </c>
      <c r="K20" s="10">
        <v>0.46742857142857142</v>
      </c>
      <c r="L20" s="11">
        <v>7301</v>
      </c>
      <c r="M20" s="12">
        <v>-4029</v>
      </c>
    </row>
    <row r="21" spans="1:13" x14ac:dyDescent="0.2">
      <c r="A21" s="7" t="s">
        <v>297</v>
      </c>
      <c r="B21" s="7" t="s">
        <v>372</v>
      </c>
      <c r="C21" s="7" t="s">
        <v>363</v>
      </c>
      <c r="D21" s="8">
        <v>5134</v>
      </c>
      <c r="E21" s="7" t="s">
        <v>302</v>
      </c>
      <c r="F21" s="7" t="s">
        <v>30</v>
      </c>
      <c r="G21" s="7" t="s">
        <v>31</v>
      </c>
      <c r="H21" s="9">
        <v>20000</v>
      </c>
      <c r="I21" s="9">
        <v>8000</v>
      </c>
      <c r="J21" s="9">
        <v>5748</v>
      </c>
      <c r="K21" s="10">
        <v>0.71850000000000003</v>
      </c>
      <c r="L21" s="11"/>
      <c r="M21" s="12">
        <v>5748</v>
      </c>
    </row>
    <row r="22" spans="1:13" x14ac:dyDescent="0.2">
      <c r="A22" s="7" t="s">
        <v>297</v>
      </c>
      <c r="B22" s="7" t="s">
        <v>372</v>
      </c>
      <c r="C22" s="7" t="s">
        <v>363</v>
      </c>
      <c r="D22" s="8">
        <v>5136</v>
      </c>
      <c r="E22" s="7" t="s">
        <v>222</v>
      </c>
      <c r="F22" s="7" t="s">
        <v>250</v>
      </c>
      <c r="G22" s="7" t="s">
        <v>251</v>
      </c>
      <c r="H22" s="9"/>
      <c r="I22" s="9"/>
      <c r="J22" s="9"/>
      <c r="K22" s="10" t="s">
        <v>367</v>
      </c>
      <c r="L22" s="11">
        <v>5714.29</v>
      </c>
      <c r="M22" s="12">
        <v>-5714.29</v>
      </c>
    </row>
    <row r="23" spans="1:13" x14ac:dyDescent="0.2">
      <c r="A23" s="7" t="s">
        <v>297</v>
      </c>
      <c r="B23" s="7" t="s">
        <v>372</v>
      </c>
      <c r="C23" s="7" t="s">
        <v>363</v>
      </c>
      <c r="D23" s="8">
        <v>5136</v>
      </c>
      <c r="E23" s="7" t="s">
        <v>222</v>
      </c>
      <c r="F23" s="7" t="s">
        <v>30</v>
      </c>
      <c r="G23" s="7" t="s">
        <v>31</v>
      </c>
      <c r="H23" s="9">
        <v>180000</v>
      </c>
      <c r="I23" s="9">
        <v>190000</v>
      </c>
      <c r="J23" s="9">
        <v>161351.67999999999</v>
      </c>
      <c r="K23" s="10">
        <v>0.84921936842105261</v>
      </c>
      <c r="L23" s="11">
        <v>178914.99</v>
      </c>
      <c r="M23" s="12">
        <v>-17563.309999999998</v>
      </c>
    </row>
    <row r="24" spans="1:13" x14ac:dyDescent="0.2">
      <c r="A24" s="7" t="s">
        <v>297</v>
      </c>
      <c r="B24" s="7" t="s">
        <v>372</v>
      </c>
      <c r="C24" s="7" t="s">
        <v>363</v>
      </c>
      <c r="D24" s="8">
        <v>5137</v>
      </c>
      <c r="E24" s="7" t="s">
        <v>158</v>
      </c>
      <c r="F24" s="7" t="s">
        <v>30</v>
      </c>
      <c r="G24" s="7" t="s">
        <v>31</v>
      </c>
      <c r="H24" s="9">
        <v>2090000</v>
      </c>
      <c r="I24" s="9">
        <v>48000</v>
      </c>
      <c r="J24" s="9">
        <v>48000</v>
      </c>
      <c r="K24" s="10">
        <v>1</v>
      </c>
      <c r="L24" s="11">
        <v>1923520.13</v>
      </c>
      <c r="M24" s="12">
        <v>-1875520.13</v>
      </c>
    </row>
    <row r="25" spans="1:13" x14ac:dyDescent="0.2">
      <c r="A25" s="7" t="s">
        <v>297</v>
      </c>
      <c r="B25" s="7" t="s">
        <v>372</v>
      </c>
      <c r="C25" s="7" t="s">
        <v>363</v>
      </c>
      <c r="D25" s="8">
        <v>5139</v>
      </c>
      <c r="E25" s="7" t="s">
        <v>161</v>
      </c>
      <c r="F25" s="7" t="s">
        <v>30</v>
      </c>
      <c r="G25" s="7" t="s">
        <v>31</v>
      </c>
      <c r="H25" s="9">
        <v>2115000</v>
      </c>
      <c r="I25" s="9">
        <v>70000</v>
      </c>
      <c r="J25" s="9">
        <v>70000</v>
      </c>
      <c r="K25" s="10">
        <v>1</v>
      </c>
      <c r="L25" s="11">
        <v>1703435.52</v>
      </c>
      <c r="M25" s="12">
        <v>-1633435.52</v>
      </c>
    </row>
    <row r="26" spans="1:13" x14ac:dyDescent="0.2">
      <c r="A26" s="7" t="s">
        <v>297</v>
      </c>
      <c r="B26" s="7" t="s">
        <v>372</v>
      </c>
      <c r="C26" s="7" t="s">
        <v>363</v>
      </c>
      <c r="D26" s="8">
        <v>5142</v>
      </c>
      <c r="E26" s="7" t="s">
        <v>303</v>
      </c>
      <c r="F26" s="7" t="s">
        <v>36</v>
      </c>
      <c r="G26" s="7" t="s">
        <v>37</v>
      </c>
      <c r="H26" s="9">
        <v>3000</v>
      </c>
      <c r="I26" s="9">
        <v>3000</v>
      </c>
      <c r="J26" s="9">
        <v>371.93</v>
      </c>
      <c r="K26" s="10">
        <v>0.12397666666666667</v>
      </c>
      <c r="L26" s="11">
        <v>1474.83</v>
      </c>
      <c r="M26" s="12">
        <v>-1102.8999999999999</v>
      </c>
    </row>
    <row r="27" spans="1:13" x14ac:dyDescent="0.2">
      <c r="A27" s="7" t="s">
        <v>297</v>
      </c>
      <c r="B27" s="7" t="s">
        <v>372</v>
      </c>
      <c r="C27" s="7" t="s">
        <v>363</v>
      </c>
      <c r="D27" s="8">
        <v>5151</v>
      </c>
      <c r="E27" s="7" t="s">
        <v>164</v>
      </c>
      <c r="F27" s="7" t="s">
        <v>30</v>
      </c>
      <c r="G27" s="7" t="s">
        <v>31</v>
      </c>
      <c r="H27" s="9">
        <v>440000</v>
      </c>
      <c r="I27" s="9">
        <v>60000</v>
      </c>
      <c r="J27" s="9">
        <v>59760</v>
      </c>
      <c r="K27" s="10">
        <v>0.996</v>
      </c>
      <c r="L27" s="11">
        <v>336152</v>
      </c>
      <c r="M27" s="12">
        <v>-276392</v>
      </c>
    </row>
    <row r="28" spans="1:13" x14ac:dyDescent="0.2">
      <c r="A28" s="7" t="s">
        <v>297</v>
      </c>
      <c r="B28" s="7" t="s">
        <v>372</v>
      </c>
      <c r="C28" s="7" t="s">
        <v>363</v>
      </c>
      <c r="D28" s="8">
        <v>5152</v>
      </c>
      <c r="E28" s="7" t="s">
        <v>167</v>
      </c>
      <c r="F28" s="7" t="s">
        <v>30</v>
      </c>
      <c r="G28" s="7" t="s">
        <v>31</v>
      </c>
      <c r="H28" s="9">
        <v>1800000</v>
      </c>
      <c r="I28" s="9">
        <v>293000</v>
      </c>
      <c r="J28" s="9">
        <v>292533.19</v>
      </c>
      <c r="K28" s="10">
        <v>0.99840679180887371</v>
      </c>
      <c r="L28" s="11">
        <v>1475107.52</v>
      </c>
      <c r="M28" s="12">
        <v>-1182574.33</v>
      </c>
    </row>
    <row r="29" spans="1:13" x14ac:dyDescent="0.2">
      <c r="A29" s="7" t="s">
        <v>297</v>
      </c>
      <c r="B29" s="7" t="s">
        <v>372</v>
      </c>
      <c r="C29" s="7" t="s">
        <v>363</v>
      </c>
      <c r="D29" s="8">
        <v>5153</v>
      </c>
      <c r="E29" s="7" t="s">
        <v>168</v>
      </c>
      <c r="F29" s="7" t="s">
        <v>30</v>
      </c>
      <c r="G29" s="7" t="s">
        <v>31</v>
      </c>
      <c r="H29" s="9">
        <v>1500000</v>
      </c>
      <c r="I29" s="9">
        <v>0</v>
      </c>
      <c r="J29" s="9"/>
      <c r="K29" s="10" t="s">
        <v>367</v>
      </c>
      <c r="L29" s="11">
        <v>1121200</v>
      </c>
      <c r="M29" s="12">
        <v>-1121200</v>
      </c>
    </row>
    <row r="30" spans="1:13" x14ac:dyDescent="0.2">
      <c r="A30" s="7" t="s">
        <v>297</v>
      </c>
      <c r="B30" s="7" t="s">
        <v>372</v>
      </c>
      <c r="C30" s="7" t="s">
        <v>363</v>
      </c>
      <c r="D30" s="8">
        <v>5154</v>
      </c>
      <c r="E30" s="7" t="s">
        <v>169</v>
      </c>
      <c r="F30" s="7" t="s">
        <v>30</v>
      </c>
      <c r="G30" s="7" t="s">
        <v>31</v>
      </c>
      <c r="H30" s="9">
        <v>2500000</v>
      </c>
      <c r="I30" s="9">
        <v>319000</v>
      </c>
      <c r="J30" s="9">
        <v>318739</v>
      </c>
      <c r="K30" s="10">
        <v>0.99918181818181817</v>
      </c>
      <c r="L30" s="11">
        <v>1825120</v>
      </c>
      <c r="M30" s="12">
        <v>-1506381</v>
      </c>
    </row>
    <row r="31" spans="1:13" x14ac:dyDescent="0.2">
      <c r="A31" s="7" t="s">
        <v>297</v>
      </c>
      <c r="B31" s="7" t="s">
        <v>372</v>
      </c>
      <c r="C31" s="7" t="s">
        <v>363</v>
      </c>
      <c r="D31" s="8">
        <v>5156</v>
      </c>
      <c r="E31" s="7" t="s">
        <v>170</v>
      </c>
      <c r="F31" s="7" t="s">
        <v>30</v>
      </c>
      <c r="G31" s="7" t="s">
        <v>31</v>
      </c>
      <c r="H31" s="9">
        <v>300000</v>
      </c>
      <c r="I31" s="9">
        <v>32000</v>
      </c>
      <c r="J31" s="9">
        <v>24070.39</v>
      </c>
      <c r="K31" s="10">
        <v>0.75219968749999999</v>
      </c>
      <c r="L31" s="11">
        <v>226341.01</v>
      </c>
      <c r="M31" s="12">
        <v>-202270.62</v>
      </c>
    </row>
    <row r="32" spans="1:13" x14ac:dyDescent="0.2">
      <c r="A32" s="7" t="s">
        <v>297</v>
      </c>
      <c r="B32" s="7" t="s">
        <v>372</v>
      </c>
      <c r="C32" s="7" t="s">
        <v>363</v>
      </c>
      <c r="D32" s="8">
        <v>5161</v>
      </c>
      <c r="E32" s="7" t="s">
        <v>223</v>
      </c>
      <c r="F32" s="7" t="s">
        <v>30</v>
      </c>
      <c r="G32" s="7" t="s">
        <v>31</v>
      </c>
      <c r="H32" s="9">
        <v>1350000</v>
      </c>
      <c r="I32" s="9">
        <v>1391000</v>
      </c>
      <c r="J32" s="9">
        <v>1370069.3</v>
      </c>
      <c r="K32" s="10">
        <v>0.98495276779295471</v>
      </c>
      <c r="L32" s="11">
        <v>1193765.3999999999</v>
      </c>
      <c r="M32" s="12">
        <v>176303.90000000014</v>
      </c>
    </row>
    <row r="33" spans="1:13" x14ac:dyDescent="0.2">
      <c r="A33" s="7" t="s">
        <v>297</v>
      </c>
      <c r="B33" s="7" t="s">
        <v>372</v>
      </c>
      <c r="C33" s="7" t="s">
        <v>363</v>
      </c>
      <c r="D33" s="8">
        <v>5162</v>
      </c>
      <c r="E33" s="7" t="s">
        <v>171</v>
      </c>
      <c r="F33" s="7" t="s">
        <v>250</v>
      </c>
      <c r="G33" s="7" t="s">
        <v>251</v>
      </c>
      <c r="H33" s="9"/>
      <c r="I33" s="9"/>
      <c r="J33" s="9"/>
      <c r="K33" s="10" t="s">
        <v>367</v>
      </c>
      <c r="L33" s="11">
        <v>5021.2</v>
      </c>
      <c r="M33" s="12">
        <v>-5021.2</v>
      </c>
    </row>
    <row r="34" spans="1:13" x14ac:dyDescent="0.2">
      <c r="A34" s="7" t="s">
        <v>297</v>
      </c>
      <c r="B34" s="7" t="s">
        <v>372</v>
      </c>
      <c r="C34" s="7" t="s">
        <v>363</v>
      </c>
      <c r="D34" s="8">
        <v>5162</v>
      </c>
      <c r="E34" s="7" t="s">
        <v>171</v>
      </c>
      <c r="F34" s="7" t="s">
        <v>30</v>
      </c>
      <c r="G34" s="7" t="s">
        <v>31</v>
      </c>
      <c r="H34" s="9">
        <v>1010000</v>
      </c>
      <c r="I34" s="9">
        <v>167000</v>
      </c>
      <c r="J34" s="9">
        <v>136894.89000000001</v>
      </c>
      <c r="K34" s="10">
        <v>0.81972988023952109</v>
      </c>
      <c r="L34" s="11">
        <v>819546.31</v>
      </c>
      <c r="M34" s="12">
        <v>-682651.42</v>
      </c>
    </row>
    <row r="35" spans="1:13" x14ac:dyDescent="0.2">
      <c r="A35" s="7" t="s">
        <v>297</v>
      </c>
      <c r="B35" s="7" t="s">
        <v>372</v>
      </c>
      <c r="C35" s="7" t="s">
        <v>363</v>
      </c>
      <c r="D35" s="8">
        <v>5163</v>
      </c>
      <c r="E35" s="7" t="s">
        <v>61</v>
      </c>
      <c r="F35" s="7" t="s">
        <v>36</v>
      </c>
      <c r="G35" s="7" t="s">
        <v>37</v>
      </c>
      <c r="H35" s="9">
        <v>6000</v>
      </c>
      <c r="I35" s="9">
        <v>6000</v>
      </c>
      <c r="J35" s="9">
        <v>1462</v>
      </c>
      <c r="K35" s="10">
        <v>0.24366666666666667</v>
      </c>
      <c r="L35" s="11">
        <v>2584</v>
      </c>
      <c r="M35" s="12">
        <v>-1122</v>
      </c>
    </row>
    <row r="36" spans="1:13" x14ac:dyDescent="0.2">
      <c r="A36" s="7" t="s">
        <v>297</v>
      </c>
      <c r="B36" s="7" t="s">
        <v>372</v>
      </c>
      <c r="C36" s="7" t="s">
        <v>363</v>
      </c>
      <c r="D36" s="8">
        <v>5164</v>
      </c>
      <c r="E36" s="7" t="s">
        <v>172</v>
      </c>
      <c r="F36" s="7" t="s">
        <v>30</v>
      </c>
      <c r="G36" s="7" t="s">
        <v>31</v>
      </c>
      <c r="H36" s="9">
        <v>120000</v>
      </c>
      <c r="I36" s="9">
        <v>2000</v>
      </c>
      <c r="J36" s="9">
        <v>1822.26</v>
      </c>
      <c r="K36" s="10">
        <v>0.91113</v>
      </c>
      <c r="L36" s="11">
        <v>23359.05</v>
      </c>
      <c r="M36" s="12">
        <v>-21536.79</v>
      </c>
    </row>
    <row r="37" spans="1:13" x14ac:dyDescent="0.2">
      <c r="A37" s="7" t="s">
        <v>297</v>
      </c>
      <c r="B37" s="7" t="s">
        <v>372</v>
      </c>
      <c r="C37" s="7" t="s">
        <v>363</v>
      </c>
      <c r="D37" s="8">
        <v>5167</v>
      </c>
      <c r="E37" s="7" t="s">
        <v>224</v>
      </c>
      <c r="F37" s="7" t="s">
        <v>250</v>
      </c>
      <c r="G37" s="7" t="s">
        <v>251</v>
      </c>
      <c r="H37" s="9">
        <v>0</v>
      </c>
      <c r="I37" s="9">
        <v>2000</v>
      </c>
      <c r="J37" s="9">
        <v>2043.66</v>
      </c>
      <c r="K37" s="10">
        <v>1.02183</v>
      </c>
      <c r="L37" s="11">
        <v>21498</v>
      </c>
      <c r="M37" s="12">
        <v>-19454.34</v>
      </c>
    </row>
    <row r="38" spans="1:13" x14ac:dyDescent="0.2">
      <c r="A38" s="7" t="s">
        <v>297</v>
      </c>
      <c r="B38" s="7" t="s">
        <v>372</v>
      </c>
      <c r="C38" s="7" t="s">
        <v>363</v>
      </c>
      <c r="D38" s="8">
        <v>5167</v>
      </c>
      <c r="E38" s="7" t="s">
        <v>224</v>
      </c>
      <c r="F38" s="7" t="s">
        <v>30</v>
      </c>
      <c r="G38" s="7" t="s">
        <v>31</v>
      </c>
      <c r="H38" s="9">
        <v>1200000</v>
      </c>
      <c r="I38" s="9">
        <v>1664000</v>
      </c>
      <c r="J38" s="9">
        <v>1525431.84</v>
      </c>
      <c r="K38" s="10">
        <v>0.91672586538461542</v>
      </c>
      <c r="L38" s="11">
        <v>1159858.2</v>
      </c>
      <c r="M38" s="12">
        <v>365573.64000000013</v>
      </c>
    </row>
    <row r="39" spans="1:13" x14ac:dyDescent="0.2">
      <c r="A39" s="7" t="s">
        <v>297</v>
      </c>
      <c r="B39" s="7" t="s">
        <v>372</v>
      </c>
      <c r="C39" s="7" t="s">
        <v>363</v>
      </c>
      <c r="D39" s="8">
        <v>5168</v>
      </c>
      <c r="E39" s="7" t="s">
        <v>304</v>
      </c>
      <c r="F39" s="7" t="s">
        <v>30</v>
      </c>
      <c r="G39" s="7" t="s">
        <v>31</v>
      </c>
      <c r="H39" s="9">
        <v>302000</v>
      </c>
      <c r="I39" s="9">
        <v>0</v>
      </c>
      <c r="J39" s="9">
        <v>0</v>
      </c>
      <c r="K39" s="10" t="s">
        <v>367</v>
      </c>
      <c r="L39" s="11">
        <v>286654</v>
      </c>
      <c r="M39" s="12">
        <v>-286654</v>
      </c>
    </row>
    <row r="40" spans="1:13" x14ac:dyDescent="0.2">
      <c r="A40" s="7" t="s">
        <v>297</v>
      </c>
      <c r="B40" s="7" t="s">
        <v>372</v>
      </c>
      <c r="C40" s="7" t="s">
        <v>363</v>
      </c>
      <c r="D40" s="8">
        <v>5169</v>
      </c>
      <c r="E40" s="7" t="s">
        <v>63</v>
      </c>
      <c r="F40" s="7" t="s">
        <v>305</v>
      </c>
      <c r="G40" s="7" t="s">
        <v>306</v>
      </c>
      <c r="H40" s="9">
        <v>500000</v>
      </c>
      <c r="I40" s="9">
        <v>500000</v>
      </c>
      <c r="J40" s="9"/>
      <c r="K40" s="10">
        <v>0</v>
      </c>
      <c r="L40" s="11"/>
      <c r="M40" s="12">
        <v>0</v>
      </c>
    </row>
    <row r="41" spans="1:13" x14ac:dyDescent="0.2">
      <c r="A41" s="7" t="s">
        <v>297</v>
      </c>
      <c r="B41" s="7" t="s">
        <v>372</v>
      </c>
      <c r="C41" s="7" t="s">
        <v>363</v>
      </c>
      <c r="D41" s="8">
        <v>5169</v>
      </c>
      <c r="E41" s="7" t="s">
        <v>63</v>
      </c>
      <c r="F41" s="7" t="s">
        <v>30</v>
      </c>
      <c r="G41" s="7" t="s">
        <v>31</v>
      </c>
      <c r="H41" s="9">
        <v>27714000</v>
      </c>
      <c r="I41" s="9">
        <v>8579000</v>
      </c>
      <c r="J41" s="9">
        <v>8012612.4699999997</v>
      </c>
      <c r="K41" s="10">
        <v>0.93397977270078092</v>
      </c>
      <c r="L41" s="11">
        <v>23014840.100000001</v>
      </c>
      <c r="M41" s="12">
        <v>-15002227.630000003</v>
      </c>
    </row>
    <row r="42" spans="1:13" x14ac:dyDescent="0.2">
      <c r="A42" s="7" t="s">
        <v>297</v>
      </c>
      <c r="B42" s="7" t="s">
        <v>372</v>
      </c>
      <c r="C42" s="7" t="s">
        <v>363</v>
      </c>
      <c r="D42" s="8">
        <v>5171</v>
      </c>
      <c r="E42" s="7" t="s">
        <v>187</v>
      </c>
      <c r="F42" s="7" t="s">
        <v>30</v>
      </c>
      <c r="G42" s="7" t="s">
        <v>31</v>
      </c>
      <c r="H42" s="9">
        <v>8245000</v>
      </c>
      <c r="I42" s="9">
        <v>27000</v>
      </c>
      <c r="J42" s="9">
        <v>25179.8</v>
      </c>
      <c r="K42" s="10">
        <v>0.93258518518518518</v>
      </c>
      <c r="L42" s="11">
        <v>2687118.97</v>
      </c>
      <c r="M42" s="12">
        <v>-2661939.1700000004</v>
      </c>
    </row>
    <row r="43" spans="1:13" x14ac:dyDescent="0.2">
      <c r="A43" s="7" t="s">
        <v>297</v>
      </c>
      <c r="B43" s="7" t="s">
        <v>372</v>
      </c>
      <c r="C43" s="7" t="s">
        <v>363</v>
      </c>
      <c r="D43" s="8">
        <v>5172</v>
      </c>
      <c r="E43" s="7" t="s">
        <v>203</v>
      </c>
      <c r="F43" s="7" t="s">
        <v>30</v>
      </c>
      <c r="G43" s="7" t="s">
        <v>31</v>
      </c>
      <c r="H43" s="9">
        <v>500000</v>
      </c>
      <c r="I43" s="9">
        <v>2000</v>
      </c>
      <c r="J43" s="9">
        <v>1210</v>
      </c>
      <c r="K43" s="10">
        <v>0.60499999999999998</v>
      </c>
      <c r="L43" s="11">
        <v>561071.35999999999</v>
      </c>
      <c r="M43" s="12">
        <v>-559861.36</v>
      </c>
    </row>
    <row r="44" spans="1:13" x14ac:dyDescent="0.2">
      <c r="A44" s="7" t="s">
        <v>297</v>
      </c>
      <c r="B44" s="7" t="s">
        <v>372</v>
      </c>
      <c r="C44" s="7" t="s">
        <v>363</v>
      </c>
      <c r="D44" s="8">
        <v>5173</v>
      </c>
      <c r="E44" s="7" t="s">
        <v>225</v>
      </c>
      <c r="F44" s="7" t="s">
        <v>250</v>
      </c>
      <c r="G44" s="7" t="s">
        <v>251</v>
      </c>
      <c r="H44" s="9"/>
      <c r="I44" s="9"/>
      <c r="J44" s="9"/>
      <c r="K44" s="10" t="s">
        <v>367</v>
      </c>
      <c r="L44" s="11">
        <v>7344</v>
      </c>
      <c r="M44" s="12">
        <v>-7344</v>
      </c>
    </row>
    <row r="45" spans="1:13" x14ac:dyDescent="0.2">
      <c r="A45" s="7" t="s">
        <v>297</v>
      </c>
      <c r="B45" s="7" t="s">
        <v>372</v>
      </c>
      <c r="C45" s="7" t="s">
        <v>363</v>
      </c>
      <c r="D45" s="8">
        <v>5173</v>
      </c>
      <c r="E45" s="7" t="s">
        <v>225</v>
      </c>
      <c r="F45" s="7" t="s">
        <v>30</v>
      </c>
      <c r="G45" s="7" t="s">
        <v>31</v>
      </c>
      <c r="H45" s="9">
        <v>370000</v>
      </c>
      <c r="I45" s="9">
        <v>421000</v>
      </c>
      <c r="J45" s="9">
        <v>408958.2</v>
      </c>
      <c r="K45" s="10">
        <v>0.97139714964370549</v>
      </c>
      <c r="L45" s="11">
        <v>499170.78</v>
      </c>
      <c r="M45" s="12">
        <v>-90212.580000000016</v>
      </c>
    </row>
    <row r="46" spans="1:13" x14ac:dyDescent="0.2">
      <c r="A46" s="7" t="s">
        <v>297</v>
      </c>
      <c r="B46" s="7" t="s">
        <v>372</v>
      </c>
      <c r="C46" s="7" t="s">
        <v>363</v>
      </c>
      <c r="D46" s="8">
        <v>5175</v>
      </c>
      <c r="E46" s="7" t="s">
        <v>226</v>
      </c>
      <c r="F46" s="7" t="s">
        <v>30</v>
      </c>
      <c r="G46" s="7" t="s">
        <v>31</v>
      </c>
      <c r="H46" s="9">
        <v>400000</v>
      </c>
      <c r="I46" s="9">
        <v>400000</v>
      </c>
      <c r="J46" s="9">
        <v>282897.5</v>
      </c>
      <c r="K46" s="10">
        <v>0.70724374999999995</v>
      </c>
      <c r="L46" s="11">
        <v>253834.13</v>
      </c>
      <c r="M46" s="12">
        <v>29063.369999999995</v>
      </c>
    </row>
    <row r="47" spans="1:13" x14ac:dyDescent="0.2">
      <c r="A47" s="7" t="s">
        <v>297</v>
      </c>
      <c r="B47" s="7" t="s">
        <v>372</v>
      </c>
      <c r="C47" s="7" t="s">
        <v>363</v>
      </c>
      <c r="D47" s="8">
        <v>5178</v>
      </c>
      <c r="E47" s="7" t="s">
        <v>198</v>
      </c>
      <c r="F47" s="7" t="s">
        <v>30</v>
      </c>
      <c r="G47" s="7" t="s">
        <v>31</v>
      </c>
      <c r="H47" s="9">
        <v>389000</v>
      </c>
      <c r="I47" s="9">
        <v>53000</v>
      </c>
      <c r="J47" s="9">
        <v>52272.34</v>
      </c>
      <c r="K47" s="10">
        <v>0.98627056603773577</v>
      </c>
      <c r="L47" s="11">
        <v>363886.49</v>
      </c>
      <c r="M47" s="12">
        <v>-311614.15000000002</v>
      </c>
    </row>
    <row r="48" spans="1:13" x14ac:dyDescent="0.2">
      <c r="A48" s="7" t="s">
        <v>297</v>
      </c>
      <c r="B48" s="7" t="s">
        <v>372</v>
      </c>
      <c r="C48" s="7" t="s">
        <v>363</v>
      </c>
      <c r="D48" s="8">
        <v>5179</v>
      </c>
      <c r="E48" s="7" t="s">
        <v>64</v>
      </c>
      <c r="F48" s="7" t="s">
        <v>30</v>
      </c>
      <c r="G48" s="7" t="s">
        <v>31</v>
      </c>
      <c r="H48" s="9">
        <v>3000</v>
      </c>
      <c r="I48" s="9">
        <v>0</v>
      </c>
      <c r="J48" s="9"/>
      <c r="K48" s="10" t="s">
        <v>367</v>
      </c>
      <c r="L48" s="11"/>
      <c r="M48" s="12">
        <v>0</v>
      </c>
    </row>
    <row r="49" spans="1:13" x14ac:dyDescent="0.2">
      <c r="A49" s="7" t="s">
        <v>297</v>
      </c>
      <c r="B49" s="7" t="s">
        <v>372</v>
      </c>
      <c r="C49" s="7" t="s">
        <v>363</v>
      </c>
      <c r="D49" s="8">
        <v>5182</v>
      </c>
      <c r="E49" s="7" t="s">
        <v>65</v>
      </c>
      <c r="F49" s="7" t="s">
        <v>30</v>
      </c>
      <c r="G49" s="7" t="s">
        <v>31</v>
      </c>
      <c r="H49" s="9"/>
      <c r="I49" s="9"/>
      <c r="J49" s="9">
        <v>15561</v>
      </c>
      <c r="K49" s="10" t="s">
        <v>367</v>
      </c>
      <c r="L49" s="11">
        <v>-11143</v>
      </c>
      <c r="M49" s="12">
        <v>26704</v>
      </c>
    </row>
    <row r="50" spans="1:13" x14ac:dyDescent="0.2">
      <c r="A50" s="7" t="s">
        <v>297</v>
      </c>
      <c r="B50" s="7" t="s">
        <v>372</v>
      </c>
      <c r="C50" s="7" t="s">
        <v>363</v>
      </c>
      <c r="D50" s="8">
        <v>5189</v>
      </c>
      <c r="E50" s="7" t="s">
        <v>66</v>
      </c>
      <c r="F50" s="7" t="s">
        <v>30</v>
      </c>
      <c r="G50" s="7" t="s">
        <v>31</v>
      </c>
      <c r="H50" s="9"/>
      <c r="I50" s="9"/>
      <c r="J50" s="9">
        <v>-15209</v>
      </c>
      <c r="K50" s="10" t="s">
        <v>367</v>
      </c>
      <c r="L50" s="11">
        <v>-81701</v>
      </c>
      <c r="M50" s="12">
        <v>66492</v>
      </c>
    </row>
    <row r="51" spans="1:13" x14ac:dyDescent="0.2">
      <c r="A51" s="7" t="s">
        <v>297</v>
      </c>
      <c r="B51" s="7" t="s">
        <v>372</v>
      </c>
      <c r="C51" s="7" t="s">
        <v>363</v>
      </c>
      <c r="D51" s="8">
        <v>5192</v>
      </c>
      <c r="E51" s="7" t="s">
        <v>67</v>
      </c>
      <c r="F51" s="7" t="s">
        <v>30</v>
      </c>
      <c r="G51" s="7" t="s">
        <v>31</v>
      </c>
      <c r="H51" s="9">
        <v>5000</v>
      </c>
      <c r="I51" s="9">
        <v>0</v>
      </c>
      <c r="J51" s="9"/>
      <c r="K51" s="10" t="s">
        <v>367</v>
      </c>
      <c r="L51" s="11">
        <v>3255</v>
      </c>
      <c r="M51" s="12">
        <v>-3255</v>
      </c>
    </row>
    <row r="52" spans="1:13" x14ac:dyDescent="0.2">
      <c r="A52" s="7" t="s">
        <v>297</v>
      </c>
      <c r="B52" s="7" t="s">
        <v>372</v>
      </c>
      <c r="C52" s="7" t="s">
        <v>363</v>
      </c>
      <c r="D52" s="8">
        <v>5194</v>
      </c>
      <c r="E52" s="7" t="s">
        <v>254</v>
      </c>
      <c r="F52" s="7" t="s">
        <v>30</v>
      </c>
      <c r="G52" s="7" t="s">
        <v>31</v>
      </c>
      <c r="H52" s="9">
        <v>149000</v>
      </c>
      <c r="I52" s="9">
        <v>149000</v>
      </c>
      <c r="J52" s="9">
        <v>129000</v>
      </c>
      <c r="K52" s="10">
        <v>0.86577181208053688</v>
      </c>
      <c r="L52" s="11">
        <v>120499</v>
      </c>
      <c r="M52" s="12">
        <v>8501</v>
      </c>
    </row>
    <row r="53" spans="1:13" x14ac:dyDescent="0.2">
      <c r="A53" s="7" t="s">
        <v>297</v>
      </c>
      <c r="B53" s="7" t="s">
        <v>372</v>
      </c>
      <c r="C53" s="7" t="s">
        <v>363</v>
      </c>
      <c r="D53" s="8">
        <v>5362</v>
      </c>
      <c r="E53" s="7" t="s">
        <v>99</v>
      </c>
      <c r="F53" s="7" t="s">
        <v>30</v>
      </c>
      <c r="G53" s="7" t="s">
        <v>31</v>
      </c>
      <c r="H53" s="9">
        <v>15000</v>
      </c>
      <c r="I53" s="9">
        <v>0</v>
      </c>
      <c r="J53" s="9"/>
      <c r="K53" s="10" t="s">
        <v>367</v>
      </c>
      <c r="L53" s="11">
        <v>10750</v>
      </c>
      <c r="M53" s="12">
        <v>-10750</v>
      </c>
    </row>
    <row r="54" spans="1:13" x14ac:dyDescent="0.2">
      <c r="A54" s="7" t="s">
        <v>297</v>
      </c>
      <c r="B54" s="7" t="s">
        <v>372</v>
      </c>
      <c r="C54" s="7" t="s">
        <v>363</v>
      </c>
      <c r="D54" s="8">
        <v>5499</v>
      </c>
      <c r="E54" s="7" t="s">
        <v>105</v>
      </c>
      <c r="F54" s="7" t="s">
        <v>30</v>
      </c>
      <c r="G54" s="7" t="s">
        <v>31</v>
      </c>
      <c r="H54" s="9">
        <v>1250000</v>
      </c>
      <c r="I54" s="9">
        <v>1088000</v>
      </c>
      <c r="J54" s="9">
        <v>1088000</v>
      </c>
      <c r="K54" s="10">
        <v>1</v>
      </c>
      <c r="L54" s="11">
        <v>1020000</v>
      </c>
      <c r="M54" s="12">
        <v>68000</v>
      </c>
    </row>
    <row r="55" spans="1:13" x14ac:dyDescent="0.2">
      <c r="A55" s="7" t="s">
        <v>297</v>
      </c>
      <c r="B55" s="7" t="s">
        <v>372</v>
      </c>
      <c r="C55" s="7" t="s">
        <v>363</v>
      </c>
      <c r="D55" s="8">
        <v>5660</v>
      </c>
      <c r="E55" s="7" t="s">
        <v>307</v>
      </c>
      <c r="F55" s="7" t="s">
        <v>30</v>
      </c>
      <c r="G55" s="7" t="s">
        <v>31</v>
      </c>
      <c r="H55" s="9">
        <v>120000</v>
      </c>
      <c r="I55" s="9">
        <v>60000</v>
      </c>
      <c r="J55" s="9">
        <v>15000</v>
      </c>
      <c r="K55" s="10">
        <v>0.25</v>
      </c>
      <c r="L55" s="11">
        <v>15000</v>
      </c>
      <c r="M55" s="12">
        <v>0</v>
      </c>
    </row>
    <row r="56" spans="1:13" x14ac:dyDescent="0.2">
      <c r="A56" s="7" t="s">
        <v>297</v>
      </c>
      <c r="B56" s="7" t="s">
        <v>372</v>
      </c>
      <c r="C56" s="7" t="s">
        <v>363</v>
      </c>
      <c r="D56" s="8">
        <v>6111</v>
      </c>
      <c r="E56" s="7" t="s">
        <v>203</v>
      </c>
      <c r="F56" s="7" t="s">
        <v>30</v>
      </c>
      <c r="G56" s="7" t="s">
        <v>31</v>
      </c>
      <c r="H56" s="9">
        <v>627000</v>
      </c>
      <c r="I56" s="9">
        <v>0</v>
      </c>
      <c r="J56" s="9"/>
      <c r="K56" s="10" t="s">
        <v>367</v>
      </c>
      <c r="L56" s="11">
        <v>2958453.98</v>
      </c>
      <c r="M56" s="12">
        <v>-2958453.98</v>
      </c>
    </row>
    <row r="57" spans="1:13" x14ac:dyDescent="0.2">
      <c r="A57" s="7" t="s">
        <v>297</v>
      </c>
      <c r="B57" s="7" t="s">
        <v>372</v>
      </c>
      <c r="C57" s="7" t="s">
        <v>363</v>
      </c>
      <c r="D57" s="8">
        <v>6121</v>
      </c>
      <c r="E57" s="7" t="s">
        <v>204</v>
      </c>
      <c r="F57" s="7" t="s">
        <v>30</v>
      </c>
      <c r="G57" s="7" t="s">
        <v>31</v>
      </c>
      <c r="H57" s="9">
        <v>365000</v>
      </c>
      <c r="I57" s="9">
        <v>0</v>
      </c>
      <c r="J57" s="9"/>
      <c r="K57" s="10" t="s">
        <v>367</v>
      </c>
      <c r="L57" s="11"/>
      <c r="M57" s="12">
        <v>0</v>
      </c>
    </row>
    <row r="58" spans="1:13" x14ac:dyDescent="0.2">
      <c r="A58" s="7" t="s">
        <v>297</v>
      </c>
      <c r="B58" s="7" t="s">
        <v>372</v>
      </c>
      <c r="C58" s="7" t="s">
        <v>363</v>
      </c>
      <c r="D58" s="8">
        <v>6122</v>
      </c>
      <c r="E58" s="7" t="s">
        <v>205</v>
      </c>
      <c r="F58" s="7" t="s">
        <v>30</v>
      </c>
      <c r="G58" s="7" t="s">
        <v>31</v>
      </c>
      <c r="H58" s="9">
        <v>750000</v>
      </c>
      <c r="I58" s="9">
        <v>0</v>
      </c>
      <c r="J58" s="9"/>
      <c r="K58" s="10" t="s">
        <v>367</v>
      </c>
      <c r="L58" s="11"/>
      <c r="M58" s="12">
        <v>0</v>
      </c>
    </row>
    <row r="59" spans="1:13" x14ac:dyDescent="0.2">
      <c r="A59" s="7" t="s">
        <v>297</v>
      </c>
      <c r="B59" s="7" t="s">
        <v>372</v>
      </c>
      <c r="C59" s="7" t="s">
        <v>363</v>
      </c>
      <c r="D59" s="8">
        <v>6123</v>
      </c>
      <c r="E59" s="7" t="s">
        <v>206</v>
      </c>
      <c r="F59" s="7" t="s">
        <v>30</v>
      </c>
      <c r="G59" s="7" t="s">
        <v>31</v>
      </c>
      <c r="H59" s="9">
        <v>142000</v>
      </c>
      <c r="I59" s="9">
        <v>0</v>
      </c>
      <c r="J59" s="9"/>
      <c r="K59" s="10" t="s">
        <v>367</v>
      </c>
      <c r="L59" s="11">
        <v>101967.51</v>
      </c>
      <c r="M59" s="12">
        <v>-101967.51</v>
      </c>
    </row>
    <row r="60" spans="1:13" x14ac:dyDescent="0.2">
      <c r="A60" s="7" t="s">
        <v>297</v>
      </c>
      <c r="B60" s="7" t="s">
        <v>372</v>
      </c>
      <c r="C60" s="7" t="s">
        <v>363</v>
      </c>
      <c r="D60" s="8">
        <v>6125</v>
      </c>
      <c r="E60" s="7" t="s">
        <v>207</v>
      </c>
      <c r="F60" s="7" t="s">
        <v>30</v>
      </c>
      <c r="G60" s="7" t="s">
        <v>31</v>
      </c>
      <c r="H60" s="9">
        <v>1580000</v>
      </c>
      <c r="I60" s="9">
        <v>0</v>
      </c>
      <c r="J60" s="9"/>
      <c r="K60" s="10" t="s">
        <v>367</v>
      </c>
      <c r="L60" s="11">
        <v>3334208</v>
      </c>
      <c r="M60" s="12">
        <v>-3334208</v>
      </c>
    </row>
    <row r="61" spans="1:13" x14ac:dyDescent="0.2">
      <c r="A61" s="42"/>
      <c r="B61" s="42"/>
      <c r="C61" s="42"/>
      <c r="D61" s="42"/>
      <c r="E61" s="42" t="s">
        <v>359</v>
      </c>
      <c r="F61" s="42"/>
      <c r="G61" s="42"/>
      <c r="H61" s="43">
        <f>SUM(H19:H60)</f>
        <v>58107000</v>
      </c>
      <c r="I61" s="43">
        <f t="shared" ref="I61:M61" si="1">SUM(I19:I60)</f>
        <v>15593000</v>
      </c>
      <c r="J61" s="43">
        <f t="shared" si="1"/>
        <v>14088204.449999999</v>
      </c>
      <c r="K61" s="64">
        <f>J61/I61</f>
        <v>0.90349544346822286</v>
      </c>
      <c r="L61" s="43">
        <f t="shared" si="1"/>
        <v>47209168.769999996</v>
      </c>
      <c r="M61" s="43">
        <f t="shared" si="1"/>
        <v>-33120964.320000004</v>
      </c>
    </row>
  </sheetData>
  <mergeCells count="2">
    <mergeCell ref="A4:M4"/>
    <mergeCell ref="A18:M1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SMCH</vt:lpstr>
      <vt:lpstr>OE</vt:lpstr>
      <vt:lpstr>OMM</vt:lpstr>
      <vt:lpstr>ORI</vt:lpstr>
      <vt:lpstr>OSV</vt:lpstr>
      <vt:lpstr>OŽP</vt:lpstr>
      <vt:lpstr>ODaSČ</vt:lpstr>
      <vt:lpstr>OŠ</vt:lpstr>
      <vt:lpstr>ÚKT</vt:lpstr>
      <vt:lpstr>OIA</vt:lpstr>
      <vt:lpstr>OIT</vt:lpstr>
      <vt:lpstr>OSÚ</vt:lpstr>
      <vt:lpstr>PaM</vt:lpstr>
      <vt:lpstr>OVV</vt:lpstr>
      <vt:lpstr>MěPo</vt:lpstr>
      <vt:lpstr>JSDH</vt:lpstr>
      <vt:lpstr>ORI - INV</vt:lpstr>
      <vt:lpstr>PS</vt:lpstr>
      <vt:lpstr>PO</vt:lpstr>
      <vt:lpstr>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2017-05-24T13:17:41Z</dcterms:created>
  <dcterms:modified xsi:type="dcterms:W3CDTF">2017-05-24T13:32:33Z</dcterms:modified>
</cp:coreProperties>
</file>