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8"/>
  <workbookPr/>
  <mc:AlternateContent xmlns:mc="http://schemas.openxmlformats.org/markup-compatibility/2006">
    <mc:Choice Requires="x15">
      <x15ac:absPath xmlns:x15ac="http://schemas.microsoft.com/office/spreadsheetml/2010/11/ac" url="S:\Odbor ekonomiky\Interní dokumenty OE\Rozpočet, rozbory, závěrečný účet\Závěrečný účet\Závěrečný účet 2022\ZÚ 2022 - zveřejnění kompletní materiál na web\"/>
    </mc:Choice>
  </mc:AlternateContent>
  <xr:revisionPtr revIDLastSave="0" documentId="13_ncr:1_{3614B81D-9993-4F3C-880B-B4904B08B792}" xr6:coauthVersionLast="36" xr6:coauthVersionMax="36" xr10:uidLastSave="{00000000-0000-0000-0000-000000000000}"/>
  <bookViews>
    <workbookView xWindow="0" yWindow="0" windowWidth="28800" windowHeight="11625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0" i="1" l="1"/>
  <c r="D20" i="1"/>
  <c r="E20" i="1"/>
  <c r="F20" i="1"/>
  <c r="G20" i="1"/>
  <c r="B20" i="1"/>
  <c r="G13" i="1"/>
  <c r="B13" i="1"/>
  <c r="G14" i="1" l="1"/>
  <c r="F14" i="1"/>
  <c r="E14" i="1"/>
  <c r="D14" i="1"/>
  <c r="C14" i="1"/>
  <c r="B14" i="1"/>
  <c r="B15" i="1" s="1"/>
  <c r="C15" i="1" s="1"/>
  <c r="D15" i="1" s="1"/>
  <c r="E15" i="1" s="1"/>
  <c r="F15" i="1" s="1"/>
  <c r="G15" i="1" s="1"/>
  <c r="B21" i="1" s="1"/>
  <c r="C21" i="1" s="1"/>
  <c r="D21" i="1" s="1"/>
  <c r="E21" i="1" s="1"/>
  <c r="F21" i="1" s="1"/>
  <c r="G21" i="1" s="1"/>
</calcChain>
</file>

<file path=xl/sharedStrings.xml><?xml version="1.0" encoding="utf-8"?>
<sst xmlns="http://schemas.openxmlformats.org/spreadsheetml/2006/main" count="46" uniqueCount="37">
  <si>
    <t>leden</t>
  </si>
  <si>
    <t>únor</t>
  </si>
  <si>
    <t>březen</t>
  </si>
  <si>
    <t>duben</t>
  </si>
  <si>
    <t>květen</t>
  </si>
  <si>
    <t>červen</t>
  </si>
  <si>
    <t>červenec</t>
  </si>
  <si>
    <t>srpen</t>
  </si>
  <si>
    <t>září</t>
  </si>
  <si>
    <t>říjen</t>
  </si>
  <si>
    <t>listopad</t>
  </si>
  <si>
    <t>prosinec</t>
  </si>
  <si>
    <t>Komerční banka a.s.</t>
  </si>
  <si>
    <t>Úvěry</t>
  </si>
  <si>
    <t>Náklady na úvěry</t>
  </si>
  <si>
    <t>Celkem</t>
  </si>
  <si>
    <t>Od počátku</t>
  </si>
  <si>
    <t>1M PRIBOR – 0,04 % p.a.</t>
  </si>
  <si>
    <t>Investiční úvěr IPRM</t>
  </si>
  <si>
    <t>ne</t>
  </si>
  <si>
    <t>O/N PRIBOR + 0,45 p.a.</t>
  </si>
  <si>
    <t>doba neurčitá</t>
  </si>
  <si>
    <t>1M PRIBOR + 0,10 % p.a.</t>
  </si>
  <si>
    <t>Banka</t>
  </si>
  <si>
    <t>Účel úvěru</t>
  </si>
  <si>
    <t>Úroková sazba</t>
  </si>
  <si>
    <t>Kontokorent s revolvingovým prvkem 200 mil. Kč</t>
  </si>
  <si>
    <t>Kontokorentní úvěr 80 mil. Kč</t>
  </si>
  <si>
    <t>Splatnost</t>
  </si>
  <si>
    <t>Zástava</t>
  </si>
  <si>
    <t>KB (IPRM)</t>
  </si>
  <si>
    <t>UCB (KTK)</t>
  </si>
  <si>
    <t>UniCredit Bank Czech Republic and Slovakia, a.s.</t>
  </si>
  <si>
    <t>2/2023</t>
  </si>
  <si>
    <t>Jistina (stav k 1.1.2022)</t>
  </si>
  <si>
    <t>Stav k 31.12.2022</t>
  </si>
  <si>
    <t>Náklady na dluhovou službu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</si>
</sst>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0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9.75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sz val="9"/>
      <color rgb="FF000000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3">
    <xf numFmtId="0" fontId="0" fillId="0" borderId="0" xfId="0"/>
    <xf numFmtId="0" fontId="0" fillId="0" borderId="0" xfId="0" applyProtection="1"/>
    <xf numFmtId="0" fontId="0" fillId="0" borderId="0" xfId="0" applyFont="1"/>
    <xf numFmtId="0" fontId="4" fillId="0" borderId="0" xfId="0" applyFont="1"/>
    <xf numFmtId="164" fontId="0" fillId="0" borderId="0" xfId="0" applyNumberFormat="1" applyFont="1"/>
    <xf numFmtId="0" fontId="3" fillId="0" borderId="0" xfId="0" applyFont="1" applyBorder="1" applyProtection="1"/>
    <xf numFmtId="164" fontId="2" fillId="0" borderId="0" xfId="0" applyNumberFormat="1" applyFont="1" applyBorder="1" applyProtection="1"/>
    <xf numFmtId="4" fontId="6" fillId="0" borderId="1" xfId="0" applyNumberFormat="1" applyFont="1" applyBorder="1" applyProtection="1"/>
    <xf numFmtId="4" fontId="6" fillId="0" borderId="2" xfId="0" applyNumberFormat="1" applyFont="1" applyBorder="1" applyProtection="1"/>
    <xf numFmtId="0" fontId="0" fillId="0" borderId="0" xfId="0" applyBorder="1"/>
    <xf numFmtId="4" fontId="6" fillId="0" borderId="1" xfId="0" applyNumberFormat="1" applyFont="1" applyFill="1" applyBorder="1" applyAlignment="1">
      <alignment horizontal="right"/>
    </xf>
    <xf numFmtId="0" fontId="0" fillId="0" borderId="0" xfId="0" applyAlignment="1">
      <alignment wrapText="1"/>
    </xf>
    <xf numFmtId="0" fontId="0" fillId="0" borderId="0" xfId="0" applyBorder="1" applyAlignment="1">
      <alignment vertical="center" wrapText="1"/>
    </xf>
    <xf numFmtId="164" fontId="0" fillId="0" borderId="0" xfId="0" applyNumberFormat="1" applyBorder="1" applyAlignment="1">
      <alignment vertical="center" wrapText="1"/>
    </xf>
    <xf numFmtId="4" fontId="6" fillId="0" borderId="5" xfId="0" applyNumberFormat="1" applyFont="1" applyBorder="1" applyProtection="1"/>
    <xf numFmtId="4" fontId="6" fillId="0" borderId="7" xfId="0" applyNumberFormat="1" applyFont="1" applyBorder="1" applyProtection="1"/>
    <xf numFmtId="4" fontId="6" fillId="0" borderId="8" xfId="0" applyNumberFormat="1" applyFont="1" applyBorder="1" applyProtection="1"/>
    <xf numFmtId="4" fontId="6" fillId="0" borderId="9" xfId="0" applyNumberFormat="1" applyFont="1" applyBorder="1" applyProtection="1"/>
    <xf numFmtId="4" fontId="6" fillId="0" borderId="10" xfId="0" applyNumberFormat="1" applyFont="1" applyBorder="1" applyProtection="1"/>
    <xf numFmtId="4" fontId="6" fillId="0" borderId="12" xfId="0" applyNumberFormat="1" applyFont="1" applyBorder="1" applyProtection="1"/>
    <xf numFmtId="4" fontId="6" fillId="0" borderId="13" xfId="0" applyNumberFormat="1" applyFont="1" applyBorder="1" applyProtection="1"/>
    <xf numFmtId="4" fontId="6" fillId="0" borderId="14" xfId="0" applyNumberFormat="1" applyFont="1" applyBorder="1" applyProtection="1"/>
    <xf numFmtId="4" fontId="6" fillId="0" borderId="4" xfId="0" applyNumberFormat="1" applyFont="1" applyBorder="1" applyProtection="1"/>
    <xf numFmtId="4" fontId="9" fillId="0" borderId="6" xfId="0" applyNumberFormat="1" applyFont="1" applyBorder="1"/>
    <xf numFmtId="4" fontId="6" fillId="0" borderId="15" xfId="0" applyNumberFormat="1" applyFont="1" applyBorder="1" applyProtection="1"/>
    <xf numFmtId="4" fontId="6" fillId="0" borderId="16" xfId="0" applyNumberFormat="1" applyFont="1" applyBorder="1" applyProtection="1"/>
    <xf numFmtId="4" fontId="7" fillId="2" borderId="12" xfId="0" applyNumberFormat="1" applyFont="1" applyFill="1" applyBorder="1" applyProtection="1"/>
    <xf numFmtId="4" fontId="7" fillId="2" borderId="13" xfId="0" applyNumberFormat="1" applyFont="1" applyFill="1" applyBorder="1" applyAlignment="1" applyProtection="1">
      <alignment horizontal="left" vertical="center" wrapText="1" indent="1"/>
    </xf>
    <xf numFmtId="4" fontId="7" fillId="2" borderId="14" xfId="0" applyNumberFormat="1" applyFont="1" applyFill="1" applyBorder="1" applyAlignment="1" applyProtection="1">
      <alignment horizontal="left" vertical="center" wrapText="1" indent="1"/>
    </xf>
    <xf numFmtId="0" fontId="9" fillId="0" borderId="10" xfId="0" applyFont="1" applyBorder="1" applyAlignment="1">
      <alignment vertical="center" wrapText="1"/>
    </xf>
    <xf numFmtId="0" fontId="9" fillId="0" borderId="3" xfId="0" applyFont="1" applyBorder="1" applyAlignment="1">
      <alignment vertical="center" wrapText="1"/>
    </xf>
    <xf numFmtId="164" fontId="9" fillId="0" borderId="3" xfId="0" applyNumberFormat="1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164" fontId="9" fillId="0" borderId="1" xfId="0" applyNumberFormat="1" applyFont="1" applyBorder="1" applyAlignment="1">
      <alignment vertical="center" wrapText="1"/>
    </xf>
    <xf numFmtId="0" fontId="9" fillId="0" borderId="7" xfId="0" applyFont="1" applyBorder="1" applyAlignment="1">
      <alignment vertical="center" wrapText="1"/>
    </xf>
    <xf numFmtId="0" fontId="9" fillId="0" borderId="8" xfId="0" applyFont="1" applyBorder="1" applyAlignment="1">
      <alignment vertical="center" wrapText="1"/>
    </xf>
    <xf numFmtId="164" fontId="9" fillId="0" borderId="8" xfId="0" applyNumberFormat="1" applyFont="1" applyBorder="1" applyAlignment="1">
      <alignment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 wrapText="1"/>
    </xf>
    <xf numFmtId="49" fontId="9" fillId="0" borderId="3" xfId="0" applyNumberFormat="1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4" fontId="6" fillId="3" borderId="1" xfId="0" applyNumberFormat="1" applyFont="1" applyFill="1" applyBorder="1" applyAlignment="1" applyProtection="1">
      <alignment vertical="center"/>
    </xf>
    <xf numFmtId="4" fontId="6" fillId="0" borderId="1" xfId="0" applyNumberFormat="1" applyFont="1" applyFill="1" applyBorder="1" applyAlignment="1" applyProtection="1">
      <alignment vertical="center" wrapText="1"/>
    </xf>
    <xf numFmtId="4" fontId="8" fillId="0" borderId="1" xfId="0" applyNumberFormat="1" applyFont="1" applyBorder="1"/>
    <xf numFmtId="4" fontId="6" fillId="0" borderId="6" xfId="0" applyNumberFormat="1" applyFont="1" applyFill="1" applyBorder="1" applyAlignment="1" applyProtection="1">
      <alignment vertical="center" wrapText="1"/>
    </xf>
    <xf numFmtId="4" fontId="8" fillId="0" borderId="6" xfId="0" applyNumberFormat="1" applyFont="1" applyBorder="1"/>
    <xf numFmtId="4" fontId="9" fillId="0" borderId="0" xfId="0" applyNumberFormat="1" applyFont="1" applyBorder="1"/>
    <xf numFmtId="0" fontId="5" fillId="0" borderId="0" xfId="0" applyFont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ECF1F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22"/>
  <sheetViews>
    <sheetView tabSelected="1" workbookViewId="0">
      <selection sqref="A1:G1"/>
    </sheetView>
  </sheetViews>
  <sheetFormatPr defaultRowHeight="15" x14ac:dyDescent="0.25"/>
  <cols>
    <col min="1" max="1" width="19.28515625" customWidth="1"/>
    <col min="2" max="3" width="15.7109375" bestFit="1" customWidth="1"/>
    <col min="4" max="5" width="16" bestFit="1" customWidth="1"/>
    <col min="6" max="7" width="15.7109375" bestFit="1" customWidth="1"/>
    <col min="8" max="13" width="13.42578125" bestFit="1" customWidth="1"/>
  </cols>
  <sheetData>
    <row r="1" spans="1:14" ht="21" x14ac:dyDescent="0.35">
      <c r="A1" s="52" t="s">
        <v>36</v>
      </c>
      <c r="B1" s="52"/>
      <c r="C1" s="52"/>
      <c r="D1" s="52"/>
      <c r="E1" s="52"/>
      <c r="F1" s="52"/>
      <c r="G1" s="52"/>
    </row>
    <row r="3" spans="1:14" ht="19.5" thickBot="1" x14ac:dyDescent="0.35">
      <c r="A3" s="3" t="s">
        <v>13</v>
      </c>
    </row>
    <row r="4" spans="1:14" ht="30.75" thickBot="1" x14ac:dyDescent="0.3">
      <c r="A4" s="37" t="s">
        <v>23</v>
      </c>
      <c r="B4" s="38" t="s">
        <v>24</v>
      </c>
      <c r="C4" s="38" t="s">
        <v>25</v>
      </c>
      <c r="D4" s="38" t="s">
        <v>34</v>
      </c>
      <c r="E4" s="38" t="s">
        <v>35</v>
      </c>
      <c r="F4" s="38" t="s">
        <v>28</v>
      </c>
      <c r="G4" s="39" t="s">
        <v>29</v>
      </c>
    </row>
    <row r="5" spans="1:14" s="11" customFormat="1" ht="37.5" customHeight="1" x14ac:dyDescent="0.25">
      <c r="A5" s="29" t="s">
        <v>12</v>
      </c>
      <c r="B5" s="30" t="s">
        <v>18</v>
      </c>
      <c r="C5" s="30" t="s">
        <v>17</v>
      </c>
      <c r="D5" s="31">
        <v>52753409.120000005</v>
      </c>
      <c r="E5" s="31">
        <v>7680909.1200000048</v>
      </c>
      <c r="F5" s="40" t="s">
        <v>33</v>
      </c>
      <c r="G5" s="41" t="s">
        <v>19</v>
      </c>
    </row>
    <row r="6" spans="1:14" s="11" customFormat="1" ht="37.5" customHeight="1" x14ac:dyDescent="0.25">
      <c r="A6" s="29" t="s">
        <v>12</v>
      </c>
      <c r="B6" s="32" t="s">
        <v>27</v>
      </c>
      <c r="C6" s="32" t="s">
        <v>20</v>
      </c>
      <c r="D6" s="33">
        <v>0</v>
      </c>
      <c r="E6" s="33">
        <v>0</v>
      </c>
      <c r="F6" s="42" t="s">
        <v>21</v>
      </c>
      <c r="G6" s="43" t="s">
        <v>19</v>
      </c>
    </row>
    <row r="7" spans="1:14" s="11" customFormat="1" ht="37.5" customHeight="1" thickBot="1" x14ac:dyDescent="0.3">
      <c r="A7" s="34" t="s">
        <v>32</v>
      </c>
      <c r="B7" s="35" t="s">
        <v>26</v>
      </c>
      <c r="C7" s="35" t="s">
        <v>22</v>
      </c>
      <c r="D7" s="36">
        <v>200000000</v>
      </c>
      <c r="E7" s="36">
        <v>0</v>
      </c>
      <c r="F7" s="44" t="s">
        <v>21</v>
      </c>
      <c r="G7" s="45" t="s">
        <v>19</v>
      </c>
    </row>
    <row r="8" spans="1:14" s="11" customFormat="1" x14ac:dyDescent="0.25">
      <c r="A8" s="12"/>
      <c r="B8" s="12"/>
      <c r="C8" s="12"/>
      <c r="D8" s="13"/>
      <c r="E8" s="13"/>
      <c r="F8" s="12"/>
      <c r="G8" s="12"/>
    </row>
    <row r="9" spans="1:14" s="11" customFormat="1" x14ac:dyDescent="0.25">
      <c r="A9" s="12"/>
      <c r="B9" s="12"/>
      <c r="C9" s="12"/>
      <c r="D9" s="13"/>
      <c r="E9" s="13"/>
      <c r="F9" s="12"/>
      <c r="G9" s="12"/>
    </row>
    <row r="10" spans="1:14" ht="15.75" thickBot="1" x14ac:dyDescent="0.3"/>
    <row r="11" spans="1:14" ht="15.75" thickBot="1" x14ac:dyDescent="0.3">
      <c r="A11" s="26" t="s">
        <v>14</v>
      </c>
      <c r="B11" s="27" t="s">
        <v>0</v>
      </c>
      <c r="C11" s="27" t="s">
        <v>1</v>
      </c>
      <c r="D11" s="27" t="s">
        <v>2</v>
      </c>
      <c r="E11" s="27" t="s">
        <v>3</v>
      </c>
      <c r="F11" s="27" t="s">
        <v>4</v>
      </c>
      <c r="G11" s="28" t="s">
        <v>5</v>
      </c>
      <c r="N11" s="1"/>
    </row>
    <row r="12" spans="1:14" x14ac:dyDescent="0.25">
      <c r="A12" s="18" t="s">
        <v>30</v>
      </c>
      <c r="B12" s="46">
        <v>-187323.75</v>
      </c>
      <c r="C12" s="7">
        <v>-163301.10999999999</v>
      </c>
      <c r="D12" s="7">
        <v>-191623.18</v>
      </c>
      <c r="E12" s="7">
        <v>-175708.66</v>
      </c>
      <c r="F12" s="47">
        <v>-182669.77</v>
      </c>
      <c r="G12" s="49">
        <v>-179170.6</v>
      </c>
      <c r="N12" s="1"/>
    </row>
    <row r="13" spans="1:14" x14ac:dyDescent="0.25">
      <c r="A13" s="14" t="s">
        <v>31</v>
      </c>
      <c r="B13" s="7">
        <f>-694833.33</f>
        <v>-694833.33</v>
      </c>
      <c r="C13" s="7">
        <v>-541333.32999999996</v>
      </c>
      <c r="D13" s="7">
        <v>0</v>
      </c>
      <c r="E13" s="7">
        <v>0</v>
      </c>
      <c r="F13" s="48">
        <v>-298777.78000000003</v>
      </c>
      <c r="G13" s="50">
        <f>-1080500</f>
        <v>-1080500</v>
      </c>
      <c r="N13" s="1"/>
    </row>
    <row r="14" spans="1:14" ht="15.75" thickBot="1" x14ac:dyDescent="0.3">
      <c r="A14" s="15" t="s">
        <v>15</v>
      </c>
      <c r="B14" s="16">
        <f>SUM(B12:B13)</f>
        <v>-882157.08</v>
      </c>
      <c r="C14" s="16">
        <f t="shared" ref="C14:G14" si="0">SUM(C12:C13)</f>
        <v>-704634.44</v>
      </c>
      <c r="D14" s="16">
        <f t="shared" si="0"/>
        <v>-191623.18</v>
      </c>
      <c r="E14" s="16">
        <f t="shared" si="0"/>
        <v>-175708.66</v>
      </c>
      <c r="F14" s="16">
        <f t="shared" si="0"/>
        <v>-481447.55000000005</v>
      </c>
      <c r="G14" s="17">
        <f t="shared" si="0"/>
        <v>-1259670.6000000001</v>
      </c>
    </row>
    <row r="15" spans="1:14" ht="15.75" thickBot="1" x14ac:dyDescent="0.3">
      <c r="A15" s="19" t="s">
        <v>16</v>
      </c>
      <c r="B15" s="20">
        <f>B14</f>
        <v>-882157.08</v>
      </c>
      <c r="C15" s="20">
        <f>B15+C14</f>
        <v>-1586791.52</v>
      </c>
      <c r="D15" s="20">
        <f t="shared" ref="D15" si="1">C15+D14</f>
        <v>-1778414.7</v>
      </c>
      <c r="E15" s="20">
        <f>D15+E14</f>
        <v>-1954123.3599999999</v>
      </c>
      <c r="F15" s="20">
        <f>E15+F14</f>
        <v>-2435570.91</v>
      </c>
      <c r="G15" s="21">
        <f>F15+G14</f>
        <v>-3695241.5100000002</v>
      </c>
    </row>
    <row r="16" spans="1:14" s="9" customFormat="1" ht="15.75" thickBot="1" x14ac:dyDescent="0.3">
      <c r="A16" s="5"/>
      <c r="B16" s="6"/>
      <c r="C16" s="6"/>
      <c r="D16" s="6"/>
      <c r="E16" s="6"/>
      <c r="F16" s="6"/>
      <c r="G16" s="6"/>
    </row>
    <row r="17" spans="1:7" ht="15.75" thickBot="1" x14ac:dyDescent="0.3">
      <c r="A17" s="26" t="s">
        <v>14</v>
      </c>
      <c r="B17" s="27" t="s">
        <v>6</v>
      </c>
      <c r="C17" s="27" t="s">
        <v>7</v>
      </c>
      <c r="D17" s="27" t="s">
        <v>8</v>
      </c>
      <c r="E17" s="27" t="s">
        <v>9</v>
      </c>
      <c r="F17" s="27" t="s">
        <v>10</v>
      </c>
      <c r="G17" s="28" t="s">
        <v>11</v>
      </c>
    </row>
    <row r="18" spans="1:7" x14ac:dyDescent="0.25">
      <c r="A18" s="22" t="s">
        <v>30</v>
      </c>
      <c r="B18" s="48">
        <v>-196544.2</v>
      </c>
      <c r="C18" s="51">
        <v>-172390.66</v>
      </c>
      <c r="D18" s="7">
        <v>-142004.99</v>
      </c>
      <c r="E18" s="7">
        <v>-121649.16</v>
      </c>
      <c r="F18" s="7">
        <v>-93897.18</v>
      </c>
      <c r="G18" s="23">
        <v>-71616</v>
      </c>
    </row>
    <row r="19" spans="1:7" x14ac:dyDescent="0.25">
      <c r="A19" s="14" t="s">
        <v>31</v>
      </c>
      <c r="B19" s="10">
        <v>-1246555.55</v>
      </c>
      <c r="C19" s="7">
        <v>-1245166.67</v>
      </c>
      <c r="D19" s="7">
        <v>-1203166.67</v>
      </c>
      <c r="E19" s="7">
        <v>-1244883.33</v>
      </c>
      <c r="F19" s="7">
        <v>-1201444.45</v>
      </c>
      <c r="G19" s="23">
        <v>-801555.55</v>
      </c>
    </row>
    <row r="20" spans="1:7" ht="15.75" thickBot="1" x14ac:dyDescent="0.3">
      <c r="A20" s="24" t="s">
        <v>15</v>
      </c>
      <c r="B20" s="8">
        <f>SUM(B18:B19)</f>
        <v>-1443099.75</v>
      </c>
      <c r="C20" s="8">
        <f t="shared" ref="C20:G20" si="2">SUM(C18:C19)</f>
        <v>-1417557.3299999998</v>
      </c>
      <c r="D20" s="8">
        <f t="shared" si="2"/>
        <v>-1345171.66</v>
      </c>
      <c r="E20" s="8">
        <f t="shared" si="2"/>
        <v>-1366532.49</v>
      </c>
      <c r="F20" s="8">
        <f t="shared" si="2"/>
        <v>-1295341.6299999999</v>
      </c>
      <c r="G20" s="25">
        <f t="shared" si="2"/>
        <v>-873171.55</v>
      </c>
    </row>
    <row r="21" spans="1:7" ht="15.75" thickBot="1" x14ac:dyDescent="0.3">
      <c r="A21" s="19" t="s">
        <v>16</v>
      </c>
      <c r="B21" s="20">
        <f>G15+B20</f>
        <v>-5138341.26</v>
      </c>
      <c r="C21" s="20">
        <f>B21+C20</f>
        <v>-6555898.5899999999</v>
      </c>
      <c r="D21" s="20">
        <f t="shared" ref="D21:G21" si="3">C21+D20</f>
        <v>-7901070.25</v>
      </c>
      <c r="E21" s="20">
        <f t="shared" si="3"/>
        <v>-9267602.7400000002</v>
      </c>
      <c r="F21" s="20">
        <f t="shared" si="3"/>
        <v>-10562944.370000001</v>
      </c>
      <c r="G21" s="21">
        <f t="shared" si="3"/>
        <v>-11436115.920000002</v>
      </c>
    </row>
    <row r="22" spans="1:7" x14ac:dyDescent="0.25">
      <c r="A22" s="2"/>
      <c r="B22" s="4"/>
      <c r="C22" s="4"/>
      <c r="D22" s="4"/>
      <c r="E22" s="4"/>
      <c r="F22" s="4"/>
      <c r="G22" s="4"/>
    </row>
  </sheetData>
  <mergeCells count="1">
    <mergeCell ref="A1:G1"/>
  </mergeCells>
  <pageMargins left="0.70866141732283472" right="0.70866141732283472" top="0.78740157480314965" bottom="0.78740157480314965" header="0.31496062992125984" footer="0.31496062992125984"/>
  <pageSetup paperSize="9"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Mareš Jan</dc:creator>
  <cp:lastModifiedBy>Matějková Romana</cp:lastModifiedBy>
  <cp:lastPrinted>2021-05-11T11:25:51Z</cp:lastPrinted>
  <dcterms:created xsi:type="dcterms:W3CDTF">2021-05-11T11:17:06Z</dcterms:created>
  <dcterms:modified xsi:type="dcterms:W3CDTF">2023-05-17T11:36:33Z</dcterms:modified>
</cp:coreProperties>
</file>