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K27" i="1"/>
  <c r="K38" i="1"/>
  <c r="K31" i="1"/>
  <c r="K32" i="1"/>
  <c r="K33" i="1"/>
  <c r="K34" i="1"/>
  <c r="K35" i="1"/>
  <c r="K36" i="1"/>
  <c r="K37" i="1"/>
  <c r="K29" i="1"/>
  <c r="K30" i="1"/>
  <c r="G51" i="1" l="1"/>
  <c r="K10" i="1"/>
  <c r="K11" i="1"/>
  <c r="K12" i="1"/>
  <c r="K13" i="1"/>
  <c r="K14" i="1"/>
  <c r="K15" i="1"/>
  <c r="K16" i="1"/>
  <c r="K17" i="1"/>
  <c r="K18" i="1"/>
  <c r="K19" i="1"/>
  <c r="K20" i="1"/>
  <c r="K9" i="1"/>
</calcChain>
</file>

<file path=xl/sharedStrings.xml><?xml version="1.0" encoding="utf-8"?>
<sst xmlns="http://schemas.openxmlformats.org/spreadsheetml/2006/main" count="54" uniqueCount="35">
  <si>
    <t>Období</t>
  </si>
  <si>
    <t>Stav portfólia</t>
  </si>
  <si>
    <t>Výnos</t>
  </si>
  <si>
    <t>Celkem</t>
  </si>
  <si>
    <t>Peněžní prostředky</t>
  </si>
  <si>
    <t>Cenné papíry</t>
  </si>
  <si>
    <t>Výkonnostní odměna</t>
  </si>
  <si>
    <t>Výnos absolutní od počátku roku</t>
  </si>
  <si>
    <t>měsíční</t>
  </si>
  <si>
    <t>od počátku roku</t>
  </si>
  <si>
    <t>OPERATIVNÍ PORTFOLIO</t>
  </si>
  <si>
    <t>SMÍŠENÉ PORTFOLIO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</si>
  <si>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</si>
  <si>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</si>
  <si>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</si>
  <si>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</si>
  <si>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</si>
  <si>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</si>
  <si>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</si>
  <si>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</si>
  <si>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</si>
  <si>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</si>
  <si>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</si>
  <si>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</si>
  <si>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Výnos celkový (čistý)</t>
  </si>
  <si>
    <t>hodnota aktiv</t>
  </si>
  <si>
    <t>Výkup KJ</t>
  </si>
  <si>
    <t>Poznámka</t>
  </si>
  <si>
    <t>Odměna správci</t>
  </si>
  <si>
    <t>Dofinancování IA 2018</t>
  </si>
  <si>
    <t>A) SPRÁVA AKTIV</t>
  </si>
  <si>
    <t>B) Zhodnocovací účet v KB</t>
  </si>
  <si>
    <t>založen 8/2019</t>
  </si>
  <si>
    <t>sazba 0,54% pa.</t>
  </si>
  <si>
    <t>Zhodnocování volných finančních prostředků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</si>
</sst>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CF1F8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0" fontId="0" fillId="0" borderId="1" xfId="1" applyNumberFormat="1" applyFont="1" applyBorder="1"/>
    <xf numFmtId="0" fontId="2" fillId="0" borderId="0" xfId="0" applyFont="1"/>
    <xf numFmtId="0" fontId="2" fillId="3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4" fontId="0" fillId="0" borderId="1" xfId="0" applyNumberFormat="1" applyFont="1" applyBorder="1"/>
    <xf numFmtId="0" fontId="0" fillId="0" borderId="0" xfId="0" applyFont="1"/>
    <xf numFmtId="14" fontId="0" fillId="0" borderId="1" xfId="0" applyNumberFormat="1" applyFont="1" applyBorder="1"/>
    <xf numFmtId="164" fontId="0" fillId="0" borderId="1" xfId="0" applyNumberFormat="1" applyFont="1" applyBorder="1"/>
    <xf numFmtId="10" fontId="0" fillId="0" borderId="1" xfId="0" applyNumberFormat="1" applyFont="1" applyBorder="1"/>
    <xf numFmtId="0" fontId="0" fillId="0" borderId="1" xfId="0" applyFont="1" applyBorder="1"/>
    <xf numFmtId="164" fontId="0" fillId="0" borderId="0" xfId="0" applyNumberFormat="1" applyFont="1" applyProtection="1"/>
    <xf numFmtId="164" fontId="0" fillId="0" borderId="0" xfId="0" applyNumberFormat="1" applyFont="1"/>
    <xf numFmtId="10" fontId="0" fillId="0" borderId="2" xfId="0" applyNumberFormat="1" applyFont="1" applyFill="1" applyBorder="1" applyProtection="1"/>
    <xf numFmtId="4" fontId="3" fillId="2" borderId="1" xfId="0" applyNumberFormat="1" applyFont="1" applyFill="1" applyBorder="1" applyAlignment="1" applyProtection="1">
      <alignment horizontal="left" vertical="center" wrapText="1" indent="1"/>
    </xf>
    <xf numFmtId="164" fontId="0" fillId="0" borderId="1" xfId="0" applyNumberFormat="1" applyFont="1" applyBorder="1" applyProtection="1"/>
    <xf numFmtId="164" fontId="4" fillId="0" borderId="1" xfId="0" applyNumberFormat="1" applyFont="1" applyBorder="1"/>
    <xf numFmtId="10" fontId="3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 applyProtection="1"/>
    <xf numFmtId="0" fontId="2" fillId="3" borderId="1" xfId="0" applyFont="1" applyFill="1" applyBorder="1"/>
    <xf numFmtId="0" fontId="3" fillId="0" borderId="5" xfId="0" applyFont="1" applyBorder="1" applyAlignment="1" applyProtection="1">
      <alignment horizontal="left" indent="3"/>
    </xf>
    <xf numFmtId="0" fontId="3" fillId="0" borderId="6" xfId="0" applyFont="1" applyBorder="1" applyAlignment="1" applyProtection="1">
      <alignment horizontal="left" indent="3"/>
    </xf>
    <xf numFmtId="0" fontId="2" fillId="3" borderId="5" xfId="0" applyFont="1" applyFill="1" applyBorder="1" applyAlignment="1">
      <alignment horizontal="left" indent="3"/>
    </xf>
    <xf numFmtId="0" fontId="2" fillId="3" borderId="6" xfId="0" applyFont="1" applyFill="1" applyBorder="1" applyAlignment="1">
      <alignment horizontal="left" indent="3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indent="3"/>
    </xf>
    <xf numFmtId="0" fontId="2" fillId="3" borderId="6" xfId="0" applyFont="1" applyFill="1" applyBorder="1" applyAlignment="1" applyProtection="1">
      <alignment horizontal="left" indent="3"/>
    </xf>
    <xf numFmtId="164" fontId="2" fillId="3" borderId="1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abSelected="1" zoomScaleNormal="100" workbookViewId="0">
      <selection activeCell="M11" sqref="M11"/>
    </sheetView>
  </sheetViews>
  <sheetFormatPr defaultRowHeight="15" x14ac:dyDescent="0.25"/>
  <cols>
    <col min="1" max="1" width="3.5703125" style="6" customWidth="1"/>
    <col min="2" max="2" width="15.85546875" style="6" customWidth="1"/>
    <col min="3" max="6" width="19" style="6" bestFit="1" customWidth="1"/>
    <col min="7" max="7" width="19.42578125" style="6" bestFit="1" customWidth="1"/>
    <col min="8" max="8" width="19" style="6" bestFit="1" customWidth="1"/>
    <col min="9" max="9" width="21.140625" style="6" bestFit="1" customWidth="1"/>
    <col min="10" max="10" width="5.85546875" style="6" customWidth="1"/>
    <col min="11" max="11" width="20.42578125" style="6" customWidth="1"/>
    <col min="12" max="12" width="20.5703125" style="6" bestFit="1" customWidth="1"/>
    <col min="13" max="16384" width="9.140625" style="6"/>
  </cols>
  <sheetData>
    <row r="1" spans="2:12" x14ac:dyDescent="0.25">
      <c r="B1" s="2" t="s">
        <v>34</v>
      </c>
    </row>
    <row r="2" spans="2:12" x14ac:dyDescent="0.25">
      <c r="B2" s="2"/>
    </row>
    <row r="3" spans="2:12" x14ac:dyDescent="0.25">
      <c r="B3" s="2" t="s">
        <v>30</v>
      </c>
    </row>
    <row r="5" spans="2:12" x14ac:dyDescent="0.25">
      <c r="B5" s="2" t="s">
        <v>11</v>
      </c>
    </row>
    <row r="6" spans="2:12" x14ac:dyDescent="0.25">
      <c r="B6" s="25" t="s">
        <v>0</v>
      </c>
      <c r="C6" s="30" t="s">
        <v>1</v>
      </c>
      <c r="D6" s="25" t="s">
        <v>2</v>
      </c>
      <c r="E6" s="25"/>
      <c r="F6" s="25" t="s">
        <v>3</v>
      </c>
      <c r="G6" s="25" t="s">
        <v>4</v>
      </c>
      <c r="H6" s="25" t="s">
        <v>5</v>
      </c>
      <c r="I6" s="25" t="s">
        <v>6</v>
      </c>
      <c r="J6" s="25"/>
      <c r="K6" s="25" t="s">
        <v>7</v>
      </c>
      <c r="L6" s="26" t="s">
        <v>27</v>
      </c>
    </row>
    <row r="7" spans="2:12" x14ac:dyDescent="0.25">
      <c r="B7" s="25"/>
      <c r="C7" s="30"/>
      <c r="D7" s="3" t="s">
        <v>8</v>
      </c>
      <c r="E7" s="3" t="s">
        <v>9</v>
      </c>
      <c r="F7" s="25"/>
      <c r="G7" s="25"/>
      <c r="H7" s="25"/>
      <c r="I7" s="25"/>
      <c r="J7" s="25"/>
      <c r="K7" s="25"/>
      <c r="L7" s="27"/>
    </row>
    <row r="8" spans="2:12" x14ac:dyDescent="0.25">
      <c r="B8" s="7">
        <v>43100</v>
      </c>
      <c r="C8" s="8">
        <v>85947513.760000005</v>
      </c>
      <c r="D8" s="9">
        <v>-5.0000000000000001E-4</v>
      </c>
      <c r="E8" s="9">
        <v>3.6999999999999998E-2</v>
      </c>
      <c r="F8" s="5">
        <v>0</v>
      </c>
      <c r="G8" s="5">
        <v>0</v>
      </c>
      <c r="H8" s="5">
        <v>0</v>
      </c>
      <c r="I8" s="5">
        <v>0</v>
      </c>
      <c r="J8" s="10"/>
      <c r="K8" s="10">
        <v>0</v>
      </c>
      <c r="L8" s="10"/>
    </row>
    <row r="9" spans="2:12" x14ac:dyDescent="0.25">
      <c r="B9" s="7">
        <v>43131</v>
      </c>
      <c r="C9" s="8">
        <v>86411775.810000002</v>
      </c>
      <c r="D9" s="9">
        <v>5.4000000000000003E-3</v>
      </c>
      <c r="E9" s="9">
        <v>5.4000000000000003E-3</v>
      </c>
      <c r="F9" s="5">
        <v>0</v>
      </c>
      <c r="G9" s="5">
        <v>0</v>
      </c>
      <c r="H9" s="5">
        <v>0</v>
      </c>
      <c r="I9" s="5">
        <v>0</v>
      </c>
      <c r="J9" s="10"/>
      <c r="K9" s="8">
        <f>C9-$C$8</f>
        <v>464262.04999999702</v>
      </c>
      <c r="L9" s="10"/>
    </row>
    <row r="10" spans="2:12" x14ac:dyDescent="0.25">
      <c r="B10" s="7">
        <v>43159</v>
      </c>
      <c r="C10" s="8">
        <v>85895630.829999998</v>
      </c>
      <c r="D10" s="9">
        <v>6.9999999999999999E-4</v>
      </c>
      <c r="E10" s="9">
        <v>6.1000000000000004E-3</v>
      </c>
      <c r="F10" s="5">
        <v>-576782.64</v>
      </c>
      <c r="G10" s="5">
        <v>0</v>
      </c>
      <c r="H10" s="5">
        <v>0</v>
      </c>
      <c r="I10" s="5">
        <v>-576782.64</v>
      </c>
      <c r="J10" s="10"/>
      <c r="K10" s="8">
        <f t="shared" ref="K10:K20" si="0">C10-$C$8</f>
        <v>-51882.930000007153</v>
      </c>
      <c r="L10" s="10" t="s">
        <v>28</v>
      </c>
    </row>
    <row r="11" spans="2:12" x14ac:dyDescent="0.25">
      <c r="B11" s="7">
        <v>43190</v>
      </c>
      <c r="C11" s="8">
        <v>85666848.170000002</v>
      </c>
      <c r="D11" s="9">
        <v>-2.7000000000000001E-3</v>
      </c>
      <c r="E11" s="9">
        <v>3.3999999999999998E-3</v>
      </c>
      <c r="F11" s="5">
        <v>0</v>
      </c>
      <c r="G11" s="5">
        <v>0</v>
      </c>
      <c r="H11" s="5">
        <v>0</v>
      </c>
      <c r="I11" s="5">
        <v>0</v>
      </c>
      <c r="J11" s="10"/>
      <c r="K11" s="8">
        <f t="shared" si="0"/>
        <v>-280665.59000000358</v>
      </c>
      <c r="L11" s="10"/>
    </row>
    <row r="12" spans="2:12" x14ac:dyDescent="0.25">
      <c r="B12" s="7">
        <v>43220</v>
      </c>
      <c r="C12" s="8">
        <v>85862572.159999996</v>
      </c>
      <c r="D12" s="1">
        <v>2.3E-3</v>
      </c>
      <c r="E12" s="1">
        <v>5.7000000000000002E-3</v>
      </c>
      <c r="F12" s="5">
        <v>0</v>
      </c>
      <c r="G12" s="5">
        <v>0</v>
      </c>
      <c r="H12" s="5">
        <v>0</v>
      </c>
      <c r="I12" s="5">
        <v>0</v>
      </c>
      <c r="J12" s="10"/>
      <c r="K12" s="8">
        <f t="shared" si="0"/>
        <v>-84941.600000008941</v>
      </c>
      <c r="L12" s="10"/>
    </row>
    <row r="13" spans="2:12" x14ac:dyDescent="0.25">
      <c r="B13" s="7">
        <v>43251</v>
      </c>
      <c r="C13" s="16">
        <v>85921564.670000002</v>
      </c>
      <c r="D13" s="9">
        <v>6.9999999999999999E-4</v>
      </c>
      <c r="E13" s="9">
        <v>6.4000000000000003E-3</v>
      </c>
      <c r="F13" s="5">
        <v>0</v>
      </c>
      <c r="G13" s="5">
        <v>0</v>
      </c>
      <c r="H13" s="5">
        <v>0</v>
      </c>
      <c r="I13" s="5">
        <v>0</v>
      </c>
      <c r="J13" s="10"/>
      <c r="K13" s="8">
        <f t="shared" si="0"/>
        <v>-25949.090000003576</v>
      </c>
      <c r="L13" s="10"/>
    </row>
    <row r="14" spans="2:12" x14ac:dyDescent="0.25">
      <c r="B14" s="7">
        <v>43281</v>
      </c>
      <c r="C14" s="8">
        <v>86086889.120000005</v>
      </c>
      <c r="D14" s="9">
        <v>1.9E-3</v>
      </c>
      <c r="E14" s="9">
        <v>8.3000000000000001E-3</v>
      </c>
      <c r="F14" s="5">
        <v>0</v>
      </c>
      <c r="G14" s="5">
        <v>0</v>
      </c>
      <c r="H14" s="5">
        <v>0</v>
      </c>
      <c r="I14" s="5">
        <v>0</v>
      </c>
      <c r="J14" s="10"/>
      <c r="K14" s="8">
        <f t="shared" si="0"/>
        <v>139375.3599999994</v>
      </c>
      <c r="L14" s="10"/>
    </row>
    <row r="15" spans="2:12" x14ac:dyDescent="0.25">
      <c r="B15" s="7">
        <v>43312</v>
      </c>
      <c r="C15" s="11">
        <v>86410781.030000001</v>
      </c>
      <c r="D15" s="9">
        <v>3.8E-3</v>
      </c>
      <c r="E15" s="9">
        <v>1.21E-2</v>
      </c>
      <c r="F15" s="5">
        <v>0</v>
      </c>
      <c r="G15" s="5">
        <v>0</v>
      </c>
      <c r="H15" s="5">
        <v>0</v>
      </c>
      <c r="I15" s="5">
        <v>0</v>
      </c>
      <c r="J15" s="10"/>
      <c r="K15" s="8">
        <f t="shared" si="0"/>
        <v>463267.26999999583</v>
      </c>
      <c r="L15" s="10"/>
    </row>
    <row r="16" spans="2:12" x14ac:dyDescent="0.25">
      <c r="B16" s="7">
        <v>43343</v>
      </c>
      <c r="C16" s="8">
        <v>86278904.439999998</v>
      </c>
      <c r="D16" s="9">
        <v>-1.5E-3</v>
      </c>
      <c r="E16" s="9">
        <v>1.06E-2</v>
      </c>
      <c r="F16" s="5">
        <v>0</v>
      </c>
      <c r="G16" s="5">
        <v>0</v>
      </c>
      <c r="H16" s="5">
        <v>0</v>
      </c>
      <c r="I16" s="5">
        <v>0</v>
      </c>
      <c r="J16" s="10"/>
      <c r="K16" s="8">
        <f t="shared" si="0"/>
        <v>331390.67999999225</v>
      </c>
      <c r="L16" s="10"/>
    </row>
    <row r="17" spans="2:12" x14ac:dyDescent="0.25">
      <c r="B17" s="7">
        <v>43373</v>
      </c>
      <c r="C17" s="8">
        <v>86662637.090000004</v>
      </c>
      <c r="D17" s="9">
        <v>4.4000000000000003E-3</v>
      </c>
      <c r="E17" s="9">
        <v>1.5100000000000001E-2</v>
      </c>
      <c r="F17" s="5">
        <v>0</v>
      </c>
      <c r="G17" s="5">
        <v>0</v>
      </c>
      <c r="H17" s="5">
        <v>0</v>
      </c>
      <c r="I17" s="5">
        <v>0</v>
      </c>
      <c r="J17" s="10"/>
      <c r="K17" s="8">
        <f t="shared" si="0"/>
        <v>715123.32999999821</v>
      </c>
      <c r="L17" s="10"/>
    </row>
    <row r="18" spans="2:12" x14ac:dyDescent="0.25">
      <c r="B18" s="7">
        <v>43404</v>
      </c>
      <c r="C18" s="8">
        <v>86639836.719999999</v>
      </c>
      <c r="D18" s="9">
        <v>-2.9999999999999997E-4</v>
      </c>
      <c r="E18" s="9">
        <v>1.4800000000000001E-2</v>
      </c>
      <c r="F18" s="5">
        <v>0</v>
      </c>
      <c r="G18" s="5">
        <v>0</v>
      </c>
      <c r="H18" s="5">
        <v>0</v>
      </c>
      <c r="I18" s="5">
        <v>0</v>
      </c>
      <c r="J18" s="10"/>
      <c r="K18" s="8">
        <f t="shared" si="0"/>
        <v>692322.95999999344</v>
      </c>
      <c r="L18" s="10"/>
    </row>
    <row r="19" spans="2:12" x14ac:dyDescent="0.25">
      <c r="B19" s="7">
        <v>43434</v>
      </c>
      <c r="C19" s="8">
        <v>86697914.760000005</v>
      </c>
      <c r="D19" s="9">
        <v>6.9999999999999999E-4</v>
      </c>
      <c r="E19" s="9">
        <v>1.55E-2</v>
      </c>
      <c r="F19" s="5">
        <v>0</v>
      </c>
      <c r="G19" s="5">
        <v>0</v>
      </c>
      <c r="H19" s="5">
        <v>0</v>
      </c>
      <c r="I19" s="5">
        <v>0</v>
      </c>
      <c r="J19" s="10"/>
      <c r="K19" s="8">
        <f t="shared" si="0"/>
        <v>750401</v>
      </c>
      <c r="L19" s="10"/>
    </row>
    <row r="20" spans="2:12" x14ac:dyDescent="0.25">
      <c r="B20" s="7">
        <v>43465</v>
      </c>
      <c r="C20" s="8">
        <v>87081230.030000001</v>
      </c>
      <c r="D20" s="9">
        <v>4.4000000000000003E-3</v>
      </c>
      <c r="E20" s="17">
        <v>0.02</v>
      </c>
      <c r="F20" s="5">
        <v>0</v>
      </c>
      <c r="G20" s="5">
        <v>0</v>
      </c>
      <c r="H20" s="5">
        <v>0</v>
      </c>
      <c r="I20" s="5">
        <v>0</v>
      </c>
      <c r="J20" s="10"/>
      <c r="K20" s="8">
        <f t="shared" si="0"/>
        <v>1133716.2699999958</v>
      </c>
      <c r="L20" s="10"/>
    </row>
    <row r="21" spans="2:12" x14ac:dyDescent="0.25">
      <c r="C21" s="12"/>
    </row>
    <row r="22" spans="2:12" x14ac:dyDescent="0.25">
      <c r="C22" s="12"/>
    </row>
    <row r="23" spans="2:12" x14ac:dyDescent="0.25">
      <c r="B23" s="2" t="s">
        <v>10</v>
      </c>
      <c r="C23" s="12"/>
    </row>
    <row r="24" spans="2:12" x14ac:dyDescent="0.25">
      <c r="B24" s="25" t="s">
        <v>0</v>
      </c>
      <c r="C24" s="30" t="s">
        <v>1</v>
      </c>
      <c r="D24" s="25" t="s">
        <v>2</v>
      </c>
      <c r="E24" s="25"/>
      <c r="F24" s="25" t="s">
        <v>3</v>
      </c>
      <c r="G24" s="25" t="s">
        <v>4</v>
      </c>
      <c r="H24" s="25" t="s">
        <v>5</v>
      </c>
      <c r="I24" s="25" t="s">
        <v>6</v>
      </c>
      <c r="J24" s="25"/>
      <c r="K24" s="25" t="s">
        <v>7</v>
      </c>
      <c r="L24" s="26" t="s">
        <v>27</v>
      </c>
    </row>
    <row r="25" spans="2:12" x14ac:dyDescent="0.25">
      <c r="B25" s="25"/>
      <c r="C25" s="30"/>
      <c r="D25" s="3" t="s">
        <v>8</v>
      </c>
      <c r="E25" s="3" t="s">
        <v>9</v>
      </c>
      <c r="F25" s="25"/>
      <c r="G25" s="25"/>
      <c r="H25" s="25"/>
      <c r="I25" s="25"/>
      <c r="J25" s="25"/>
      <c r="K25" s="25"/>
      <c r="L25" s="27"/>
    </row>
    <row r="26" spans="2:12" x14ac:dyDescent="0.25">
      <c r="B26" s="7">
        <v>43100</v>
      </c>
      <c r="C26" s="8">
        <v>356893390.67000002</v>
      </c>
      <c r="D26" s="9">
        <v>2.0999999999999999E-3</v>
      </c>
      <c r="E26" s="9">
        <v>2.3E-2</v>
      </c>
      <c r="F26" s="5">
        <v>0</v>
      </c>
      <c r="G26" s="5">
        <v>0</v>
      </c>
      <c r="H26" s="5">
        <v>0</v>
      </c>
      <c r="I26" s="5">
        <v>0</v>
      </c>
      <c r="J26" s="10"/>
      <c r="K26" s="10">
        <v>0</v>
      </c>
      <c r="L26" s="10"/>
    </row>
    <row r="27" spans="2:12" x14ac:dyDescent="0.25">
      <c r="B27" s="7">
        <v>43131</v>
      </c>
      <c r="C27" s="8">
        <v>356924355.64999998</v>
      </c>
      <c r="D27" s="9">
        <v>2.2000000000000001E-3</v>
      </c>
      <c r="E27" s="9">
        <v>2.2000000000000001E-3</v>
      </c>
      <c r="F27" s="5">
        <v>-747614.29</v>
      </c>
      <c r="G27" s="5">
        <v>-747614.29</v>
      </c>
      <c r="H27" s="5">
        <v>0</v>
      </c>
      <c r="I27" s="5">
        <v>0</v>
      </c>
      <c r="J27" s="10"/>
      <c r="K27" s="8">
        <f>C27-$C$26</f>
        <v>30964.979999959469</v>
      </c>
      <c r="L27" s="10" t="s">
        <v>28</v>
      </c>
    </row>
    <row r="28" spans="2:12" x14ac:dyDescent="0.25">
      <c r="B28" s="7">
        <v>43159</v>
      </c>
      <c r="C28" s="8">
        <v>357706869.82999998</v>
      </c>
      <c r="D28" s="9">
        <v>2.2000000000000001E-3</v>
      </c>
      <c r="E28" s="9">
        <v>4.4000000000000003E-3</v>
      </c>
      <c r="F28" s="5">
        <v>1000</v>
      </c>
      <c r="G28" s="5">
        <v>1000</v>
      </c>
      <c r="H28" s="5">
        <v>0</v>
      </c>
      <c r="I28" s="5">
        <v>0</v>
      </c>
      <c r="J28" s="10"/>
      <c r="K28" s="8">
        <f>C28-$C$26</f>
        <v>813479.15999996662</v>
      </c>
      <c r="L28" s="10"/>
    </row>
    <row r="29" spans="2:12" x14ac:dyDescent="0.25">
      <c r="B29" s="7">
        <v>43190</v>
      </c>
      <c r="C29" s="8">
        <v>358087038.69999999</v>
      </c>
      <c r="D29" s="9">
        <v>1.1000000000000001E-3</v>
      </c>
      <c r="E29" s="9">
        <v>5.4999999999999997E-3</v>
      </c>
      <c r="F29" s="5">
        <v>0</v>
      </c>
      <c r="G29" s="5">
        <v>0</v>
      </c>
      <c r="H29" s="5">
        <v>0</v>
      </c>
      <c r="I29" s="5">
        <v>0</v>
      </c>
      <c r="J29" s="10"/>
      <c r="K29" s="8">
        <f t="shared" ref="K29:K30" si="1">C29-$C$26</f>
        <v>1193648.0299999714</v>
      </c>
      <c r="L29" s="10"/>
    </row>
    <row r="30" spans="2:12" x14ac:dyDescent="0.25">
      <c r="B30" s="7">
        <v>43220</v>
      </c>
      <c r="C30" s="8">
        <v>358802494.98000002</v>
      </c>
      <c r="D30" s="9">
        <v>2E-3</v>
      </c>
      <c r="E30" s="9">
        <v>7.4999999999999997E-3</v>
      </c>
      <c r="F30" s="5">
        <v>0</v>
      </c>
      <c r="G30" s="5">
        <v>0</v>
      </c>
      <c r="H30" s="5">
        <v>0</v>
      </c>
      <c r="I30" s="5">
        <v>0</v>
      </c>
      <c r="J30" s="10"/>
      <c r="K30" s="8">
        <f t="shared" si="1"/>
        <v>1909104.3100000024</v>
      </c>
      <c r="L30" s="10"/>
    </row>
    <row r="31" spans="2:12" x14ac:dyDescent="0.25">
      <c r="B31" s="7">
        <v>43251</v>
      </c>
      <c r="C31" s="8">
        <v>333402040.27999997</v>
      </c>
      <c r="D31" s="9">
        <v>2.0999999999999999E-3</v>
      </c>
      <c r="E31" s="9">
        <v>9.5999999999999992E-3</v>
      </c>
      <c r="F31" s="4">
        <v>-26132000</v>
      </c>
      <c r="G31" s="5">
        <v>-26132000</v>
      </c>
      <c r="H31" s="5">
        <v>0</v>
      </c>
      <c r="I31" s="5">
        <v>0</v>
      </c>
      <c r="J31" s="10"/>
      <c r="K31" s="8">
        <f>C31-$C$26+26132000</f>
        <v>2640649.6099999547</v>
      </c>
      <c r="L31" s="10" t="s">
        <v>26</v>
      </c>
    </row>
    <row r="32" spans="2:12" x14ac:dyDescent="0.25">
      <c r="B32" s="7">
        <v>43281</v>
      </c>
      <c r="C32" s="16">
        <v>333748018.73000002</v>
      </c>
      <c r="D32" s="9">
        <v>1E-3</v>
      </c>
      <c r="E32" s="9">
        <v>1.0699999999999999E-2</v>
      </c>
      <c r="F32" s="5">
        <v>0</v>
      </c>
      <c r="G32" s="5">
        <v>0</v>
      </c>
      <c r="H32" s="5">
        <v>0</v>
      </c>
      <c r="I32" s="5">
        <v>0</v>
      </c>
      <c r="J32" s="10"/>
      <c r="K32" s="8">
        <f t="shared" ref="K32:K37" si="2">C32-$C$26+26132000</f>
        <v>2986628.0600000024</v>
      </c>
      <c r="L32" s="10"/>
    </row>
    <row r="33" spans="2:12" x14ac:dyDescent="0.25">
      <c r="B33" s="7">
        <v>43312</v>
      </c>
      <c r="C33" s="8">
        <v>334470738.91000003</v>
      </c>
      <c r="D33" s="9">
        <v>2.2000000000000001E-3</v>
      </c>
      <c r="E33" s="9">
        <v>1.29E-2</v>
      </c>
      <c r="F33" s="5">
        <v>0</v>
      </c>
      <c r="G33" s="5">
        <v>0</v>
      </c>
      <c r="H33" s="5">
        <v>0</v>
      </c>
      <c r="I33" s="5">
        <v>0</v>
      </c>
      <c r="J33" s="10"/>
      <c r="K33" s="8">
        <f t="shared" si="2"/>
        <v>3709348.2400000095</v>
      </c>
      <c r="L33" s="10"/>
    </row>
    <row r="34" spans="2:12" x14ac:dyDescent="0.25">
      <c r="B34" s="7">
        <v>43343</v>
      </c>
      <c r="C34" s="11">
        <v>334762238.31</v>
      </c>
      <c r="D34" s="9">
        <v>8.9999999999999998E-4</v>
      </c>
      <c r="E34" s="9">
        <v>1.4999999999999999E-2</v>
      </c>
      <c r="F34" s="5">
        <v>0</v>
      </c>
      <c r="G34" s="5">
        <v>0</v>
      </c>
      <c r="H34" s="5">
        <v>0</v>
      </c>
      <c r="I34" s="5">
        <v>0</v>
      </c>
      <c r="J34" s="10"/>
      <c r="K34" s="8">
        <f t="shared" si="2"/>
        <v>4000847.6399999857</v>
      </c>
      <c r="L34" s="10"/>
    </row>
    <row r="35" spans="2:12" x14ac:dyDescent="0.25">
      <c r="B35" s="7">
        <v>43373</v>
      </c>
      <c r="C35" s="8">
        <v>335464976.31999999</v>
      </c>
      <c r="D35" s="9">
        <v>2.0999999999999999E-3</v>
      </c>
      <c r="E35" s="9">
        <v>1.5900000000000001E-2</v>
      </c>
      <c r="F35" s="5">
        <v>0</v>
      </c>
      <c r="G35" s="5">
        <v>0</v>
      </c>
      <c r="H35" s="5">
        <v>0</v>
      </c>
      <c r="I35" s="5">
        <v>0</v>
      </c>
      <c r="J35" s="10"/>
      <c r="K35" s="8">
        <f t="shared" si="2"/>
        <v>4703585.6499999762</v>
      </c>
      <c r="L35" s="10"/>
    </row>
    <row r="36" spans="2:12" x14ac:dyDescent="0.25">
      <c r="B36" s="7">
        <v>43404</v>
      </c>
      <c r="C36" s="11">
        <v>336047044.85000002</v>
      </c>
      <c r="D36" s="13">
        <v>1.6999999999999999E-3</v>
      </c>
      <c r="E36" s="9">
        <v>1.77E-2</v>
      </c>
      <c r="F36" s="5">
        <v>0</v>
      </c>
      <c r="G36" s="5">
        <v>0</v>
      </c>
      <c r="H36" s="5">
        <v>0</v>
      </c>
      <c r="I36" s="5">
        <v>0</v>
      </c>
      <c r="J36" s="10"/>
      <c r="K36" s="8">
        <f t="shared" si="2"/>
        <v>5285654.1800000072</v>
      </c>
      <c r="L36" s="10"/>
    </row>
    <row r="37" spans="2:12" x14ac:dyDescent="0.25">
      <c r="B37" s="7">
        <v>43434</v>
      </c>
      <c r="C37" s="8">
        <v>336654752.68000001</v>
      </c>
      <c r="D37" s="9">
        <v>1.8E-3</v>
      </c>
      <c r="E37" s="9">
        <v>1.95E-2</v>
      </c>
      <c r="F37" s="5">
        <v>0</v>
      </c>
      <c r="G37" s="5">
        <v>0</v>
      </c>
      <c r="H37" s="5">
        <v>0</v>
      </c>
      <c r="I37" s="5">
        <v>0</v>
      </c>
      <c r="J37" s="10"/>
      <c r="K37" s="8">
        <f t="shared" si="2"/>
        <v>5893362.0099999905</v>
      </c>
      <c r="L37" s="10"/>
    </row>
    <row r="38" spans="2:12" x14ac:dyDescent="0.25">
      <c r="B38" s="7">
        <v>43465</v>
      </c>
      <c r="C38" s="8">
        <v>257213166.13</v>
      </c>
      <c r="D38" s="9">
        <v>2.0999999999999999E-3</v>
      </c>
      <c r="E38" s="17">
        <v>2.1600000000000001E-2</v>
      </c>
      <c r="F38" s="4">
        <v>-80000000</v>
      </c>
      <c r="G38" s="5">
        <v>-80000000</v>
      </c>
      <c r="H38" s="5">
        <v>0</v>
      </c>
      <c r="I38" s="5">
        <v>0</v>
      </c>
      <c r="J38" s="10"/>
      <c r="K38" s="8">
        <f>C38-$C$26+26132000+80000000</f>
        <v>6451775.4599999785</v>
      </c>
      <c r="L38" s="10" t="s">
        <v>29</v>
      </c>
    </row>
    <row r="41" spans="2:12" x14ac:dyDescent="0.25">
      <c r="B41" s="28"/>
      <c r="C41" s="29"/>
      <c r="D41" s="14" t="s">
        <v>12</v>
      </c>
      <c r="E41" s="14" t="s">
        <v>13</v>
      </c>
      <c r="F41" s="14" t="s">
        <v>14</v>
      </c>
      <c r="G41" s="14" t="s">
        <v>15</v>
      </c>
      <c r="H41" s="14" t="s">
        <v>16</v>
      </c>
      <c r="I41" s="14" t="s">
        <v>17</v>
      </c>
    </row>
    <row r="42" spans="2:12" x14ac:dyDescent="0.25">
      <c r="B42" s="21" t="s">
        <v>24</v>
      </c>
      <c r="C42" s="22"/>
      <c r="D42" s="15">
        <v>495227.02999995649</v>
      </c>
      <c r="E42" s="15">
        <v>761596.22999995947</v>
      </c>
      <c r="F42" s="15">
        <v>912982.43999996781</v>
      </c>
      <c r="G42" s="15">
        <v>1824162.7099999934</v>
      </c>
      <c r="H42" s="15">
        <v>2614700.5199999511</v>
      </c>
      <c r="I42" s="15">
        <v>3126003.4200000018</v>
      </c>
    </row>
    <row r="43" spans="2:12" x14ac:dyDescent="0.25">
      <c r="B43" s="21" t="s">
        <v>25</v>
      </c>
      <c r="C43" s="22"/>
      <c r="D43" s="15">
        <v>443336131.45999998</v>
      </c>
      <c r="E43" s="15">
        <v>443602500.65999997</v>
      </c>
      <c r="F43" s="15">
        <v>443753886.87</v>
      </c>
      <c r="G43" s="15">
        <v>444665067.13999999</v>
      </c>
      <c r="H43" s="15">
        <v>419323604.94999999</v>
      </c>
      <c r="I43" s="15">
        <v>419834907.85000002</v>
      </c>
    </row>
    <row r="44" spans="2:12" x14ac:dyDescent="0.25">
      <c r="B44" s="23"/>
      <c r="C44" s="24"/>
      <c r="D44" s="14" t="s">
        <v>18</v>
      </c>
      <c r="E44" s="14" t="s">
        <v>19</v>
      </c>
      <c r="F44" s="14" t="s">
        <v>20</v>
      </c>
      <c r="G44" s="14" t="s">
        <v>21</v>
      </c>
      <c r="H44" s="14" t="s">
        <v>22</v>
      </c>
      <c r="I44" s="14" t="s">
        <v>23</v>
      </c>
    </row>
    <row r="45" spans="2:12" x14ac:dyDescent="0.25">
      <c r="B45" s="21" t="s">
        <v>24</v>
      </c>
      <c r="C45" s="22"/>
      <c r="D45" s="15">
        <v>4172615.5100000054</v>
      </c>
      <c r="E45" s="15">
        <v>4332238.3199999779</v>
      </c>
      <c r="F45" s="15">
        <v>5418708.9799999744</v>
      </c>
      <c r="G45" s="15">
        <v>5977977.1400000006</v>
      </c>
      <c r="H45" s="15">
        <v>6643763.0099999905</v>
      </c>
      <c r="I45" s="15">
        <v>7585491.7299999744</v>
      </c>
    </row>
    <row r="46" spans="2:12" x14ac:dyDescent="0.25">
      <c r="B46" s="21" t="s">
        <v>25</v>
      </c>
      <c r="C46" s="22"/>
      <c r="D46" s="15">
        <v>420881519.94000006</v>
      </c>
      <c r="E46" s="15">
        <v>421041142.75</v>
      </c>
      <c r="F46" s="15">
        <v>422127613.40999997</v>
      </c>
      <c r="G46" s="15">
        <v>422686881.57000005</v>
      </c>
      <c r="H46" s="15">
        <v>423352667.44</v>
      </c>
      <c r="I46" s="19">
        <v>344294396.15999997</v>
      </c>
    </row>
    <row r="49" spans="2:7" x14ac:dyDescent="0.25">
      <c r="B49" s="2" t="s">
        <v>31</v>
      </c>
    </row>
    <row r="50" spans="2:7" x14ac:dyDescent="0.25">
      <c r="B50" s="20" t="s">
        <v>32</v>
      </c>
      <c r="C50" s="20" t="s">
        <v>20</v>
      </c>
      <c r="D50" s="20" t="s">
        <v>21</v>
      </c>
      <c r="E50" s="20" t="s">
        <v>22</v>
      </c>
      <c r="F50" s="20" t="s">
        <v>23</v>
      </c>
      <c r="G50" s="20" t="s">
        <v>3</v>
      </c>
    </row>
    <row r="51" spans="2:7" x14ac:dyDescent="0.25">
      <c r="B51" s="18" t="s">
        <v>33</v>
      </c>
      <c r="C51" s="5">
        <v>19614.150000000001</v>
      </c>
      <c r="D51" s="5">
        <v>42478.51</v>
      </c>
      <c r="E51" s="5">
        <v>41897.620000000003</v>
      </c>
      <c r="F51" s="5">
        <v>40588.97</v>
      </c>
      <c r="G51" s="4">
        <f>SUM(C51:F51)</f>
        <v>144579.25</v>
      </c>
    </row>
  </sheetData>
  <mergeCells count="26">
    <mergeCell ref="C6:C7"/>
    <mergeCell ref="D6:E6"/>
    <mergeCell ref="F6:F7"/>
    <mergeCell ref="G6:G7"/>
    <mergeCell ref="H6:H7"/>
    <mergeCell ref="K24:K25"/>
    <mergeCell ref="L24:L25"/>
    <mergeCell ref="L6:L7"/>
    <mergeCell ref="B41:C41"/>
    <mergeCell ref="B42:C42"/>
    <mergeCell ref="I6:I7"/>
    <mergeCell ref="J6:J7"/>
    <mergeCell ref="K6:K7"/>
    <mergeCell ref="B24:B25"/>
    <mergeCell ref="C24:C25"/>
    <mergeCell ref="D24:E24"/>
    <mergeCell ref="F24:F25"/>
    <mergeCell ref="G24:G25"/>
    <mergeCell ref="H24:H25"/>
    <mergeCell ref="I24:I25"/>
    <mergeCell ref="B6:B7"/>
    <mergeCell ref="B43:C43"/>
    <mergeCell ref="B44:C44"/>
    <mergeCell ref="B45:C45"/>
    <mergeCell ref="B46:C46"/>
    <mergeCell ref="J24:J25"/>
  </mergeCells>
  <pageMargins left="0.7" right="0.7" top="0.78740157499999996" bottom="0.78740157499999996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dcterms:created xsi:type="dcterms:W3CDTF">2019-05-20T12:26:59Z</dcterms:created>
  <dcterms:modified xsi:type="dcterms:W3CDTF">2019-05-29T07:12:21Z</dcterms:modified>
</cp:coreProperties>
</file>