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Rozpočet\Návrh rozpočtu r. 2020\PŘÍSPĚVKOVÉ ORGANIZACE\MěLesy\"/>
    </mc:Choice>
  </mc:AlternateContent>
  <bookViews>
    <workbookView xWindow="0" yWindow="0" windowWidth="28800" windowHeight="12135"/>
  </bookViews>
  <sheets>
    <sheet name="SVR 2021-2022" sheetId="1" r:id="rId1"/>
  </sheets>
  <externalReferences>
    <externalReference r:id="rId2"/>
  </externalReferences>
  <definedNames>
    <definedName name="_xlnm.Print_Area" localSheetId="0">'SVR 2021-2022'!$A$1:$S$79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2" i="1" l="1"/>
  <c r="N42" i="1"/>
  <c r="M42" i="1"/>
  <c r="Q41" i="1"/>
  <c r="P41" i="1"/>
  <c r="N41" i="1"/>
  <c r="M41" i="1"/>
  <c r="R40" i="1"/>
  <c r="O40" i="1"/>
  <c r="K40" i="1"/>
  <c r="L40" i="1" s="1"/>
  <c r="J40" i="1"/>
  <c r="H40" i="1"/>
  <c r="G40" i="1"/>
  <c r="I40" i="1" s="1"/>
  <c r="E40" i="1"/>
  <c r="D40" i="1"/>
  <c r="F40" i="1" s="1"/>
  <c r="R39" i="1"/>
  <c r="O39" i="1"/>
  <c r="F39" i="1"/>
  <c r="R38" i="1"/>
  <c r="O38" i="1"/>
  <c r="K38" i="1"/>
  <c r="J38" i="1"/>
  <c r="L38" i="1" s="1"/>
  <c r="I38" i="1"/>
  <c r="H38" i="1"/>
  <c r="G38" i="1"/>
  <c r="E38" i="1"/>
  <c r="F38" i="1" s="1"/>
  <c r="D38" i="1"/>
  <c r="R37" i="1"/>
  <c r="O37" i="1"/>
  <c r="L37" i="1"/>
  <c r="K37" i="1"/>
  <c r="J37" i="1"/>
  <c r="H37" i="1"/>
  <c r="I37" i="1" s="1"/>
  <c r="G37" i="1"/>
  <c r="E37" i="1"/>
  <c r="D37" i="1"/>
  <c r="F37" i="1" s="1"/>
  <c r="R36" i="1"/>
  <c r="R41" i="1" s="1"/>
  <c r="O36" i="1"/>
  <c r="O41" i="1" s="1"/>
  <c r="K36" i="1"/>
  <c r="L36" i="1" s="1"/>
  <c r="J36" i="1"/>
  <c r="H36" i="1"/>
  <c r="G36" i="1"/>
  <c r="I36" i="1" s="1"/>
  <c r="E36" i="1"/>
  <c r="D36" i="1"/>
  <c r="F36" i="1" s="1"/>
  <c r="R35" i="1"/>
  <c r="O35" i="1"/>
  <c r="K35" i="1"/>
  <c r="J35" i="1"/>
  <c r="L35" i="1" s="1"/>
  <c r="H35" i="1"/>
  <c r="G35" i="1"/>
  <c r="I35" i="1" s="1"/>
  <c r="F35" i="1"/>
  <c r="E35" i="1"/>
  <c r="D35" i="1"/>
  <c r="R34" i="1"/>
  <c r="O34" i="1"/>
  <c r="K34" i="1"/>
  <c r="J34" i="1"/>
  <c r="L34" i="1" s="1"/>
  <c r="I34" i="1"/>
  <c r="H34" i="1"/>
  <c r="G34" i="1"/>
  <c r="E34" i="1"/>
  <c r="F34" i="1" s="1"/>
  <c r="D34" i="1"/>
  <c r="R33" i="1"/>
  <c r="O33" i="1"/>
  <c r="L33" i="1"/>
  <c r="K33" i="1"/>
  <c r="J33" i="1"/>
  <c r="H33" i="1"/>
  <c r="I33" i="1" s="1"/>
  <c r="G33" i="1"/>
  <c r="E33" i="1"/>
  <c r="D33" i="1"/>
  <c r="F33" i="1" s="1"/>
  <c r="R32" i="1"/>
  <c r="O32" i="1"/>
  <c r="K32" i="1"/>
  <c r="L32" i="1" s="1"/>
  <c r="J32" i="1"/>
  <c r="H32" i="1"/>
  <c r="G32" i="1"/>
  <c r="I32" i="1" s="1"/>
  <c r="E32" i="1"/>
  <c r="D32" i="1"/>
  <c r="F32" i="1" s="1"/>
  <c r="L31" i="1"/>
  <c r="J31" i="1"/>
  <c r="G31" i="1"/>
  <c r="I31" i="1" s="1"/>
  <c r="F31" i="1"/>
  <c r="R30" i="1"/>
  <c r="O30" i="1"/>
  <c r="K30" i="1"/>
  <c r="L30" i="1" s="1"/>
  <c r="J30" i="1"/>
  <c r="H30" i="1"/>
  <c r="G30" i="1"/>
  <c r="I30" i="1" s="1"/>
  <c r="E30" i="1"/>
  <c r="D30" i="1"/>
  <c r="F30" i="1" s="1"/>
  <c r="R29" i="1"/>
  <c r="O29" i="1"/>
  <c r="K29" i="1"/>
  <c r="J29" i="1"/>
  <c r="L29" i="1" s="1"/>
  <c r="H29" i="1"/>
  <c r="G29" i="1"/>
  <c r="I29" i="1" s="1"/>
  <c r="F29" i="1"/>
  <c r="E29" i="1"/>
  <c r="D29" i="1"/>
  <c r="R28" i="1"/>
  <c r="O28" i="1"/>
  <c r="K28" i="1"/>
  <c r="K41" i="1" s="1"/>
  <c r="J28" i="1"/>
  <c r="J41" i="1" s="1"/>
  <c r="I28" i="1"/>
  <c r="H28" i="1"/>
  <c r="G28" i="1"/>
  <c r="G41" i="1" s="1"/>
  <c r="E28" i="1"/>
  <c r="E41" i="1" s="1"/>
  <c r="D28" i="1"/>
  <c r="Q24" i="1"/>
  <c r="P24" i="1"/>
  <c r="P42" i="1" s="1"/>
  <c r="N24" i="1"/>
  <c r="M24" i="1"/>
  <c r="R23" i="1"/>
  <c r="O23" i="1"/>
  <c r="K23" i="1"/>
  <c r="L23" i="1" s="1"/>
  <c r="J23" i="1"/>
  <c r="H23" i="1"/>
  <c r="I23" i="1" s="1"/>
  <c r="F23" i="1"/>
  <c r="E23" i="1"/>
  <c r="D23" i="1"/>
  <c r="R22" i="1"/>
  <c r="O22" i="1"/>
  <c r="K22" i="1"/>
  <c r="J22" i="1"/>
  <c r="L22" i="1" s="1"/>
  <c r="I22" i="1"/>
  <c r="H22" i="1"/>
  <c r="G22" i="1"/>
  <c r="E22" i="1"/>
  <c r="F22" i="1" s="1"/>
  <c r="D22" i="1"/>
  <c r="R21" i="1"/>
  <c r="O21" i="1"/>
  <c r="L21" i="1"/>
  <c r="K21" i="1"/>
  <c r="J21" i="1"/>
  <c r="H21" i="1"/>
  <c r="I21" i="1" s="1"/>
  <c r="E21" i="1"/>
  <c r="D21" i="1"/>
  <c r="F21" i="1" s="1"/>
  <c r="R20" i="1"/>
  <c r="O20" i="1"/>
  <c r="K20" i="1"/>
  <c r="J20" i="1"/>
  <c r="L20" i="1" s="1"/>
  <c r="H20" i="1"/>
  <c r="G20" i="1"/>
  <c r="I20" i="1" s="1"/>
  <c r="F20" i="1"/>
  <c r="E20" i="1"/>
  <c r="D20" i="1"/>
  <c r="R19" i="1"/>
  <c r="O19" i="1"/>
  <c r="K19" i="1"/>
  <c r="J19" i="1"/>
  <c r="L19" i="1" s="1"/>
  <c r="I19" i="1"/>
  <c r="H19" i="1"/>
  <c r="E19" i="1"/>
  <c r="D19" i="1"/>
  <c r="F19" i="1" s="1"/>
  <c r="R18" i="1"/>
  <c r="O18" i="1"/>
  <c r="K18" i="1"/>
  <c r="L18" i="1" s="1"/>
  <c r="J18" i="1"/>
  <c r="I18" i="1"/>
  <c r="E18" i="1"/>
  <c r="F18" i="1" s="1"/>
  <c r="D18" i="1"/>
  <c r="R17" i="1"/>
  <c r="O17" i="1"/>
  <c r="L17" i="1"/>
  <c r="K17" i="1"/>
  <c r="J17" i="1"/>
  <c r="H17" i="1"/>
  <c r="H24" i="1" s="1"/>
  <c r="G17" i="1"/>
  <c r="E17" i="1"/>
  <c r="D17" i="1"/>
  <c r="F17" i="1" s="1"/>
  <c r="R16" i="1"/>
  <c r="O16" i="1"/>
  <c r="K16" i="1"/>
  <c r="L16" i="1" s="1"/>
  <c r="J16" i="1"/>
  <c r="H16" i="1"/>
  <c r="G16" i="1"/>
  <c r="I16" i="1" s="1"/>
  <c r="E16" i="1"/>
  <c r="D16" i="1"/>
  <c r="F16" i="1" s="1"/>
  <c r="R15" i="1"/>
  <c r="R24" i="1" s="1"/>
  <c r="R42" i="1" s="1"/>
  <c r="R43" i="1" s="1"/>
  <c r="O15" i="1"/>
  <c r="O24" i="1" s="1"/>
  <c r="K15" i="1"/>
  <c r="K24" i="1" s="1"/>
  <c r="J15" i="1"/>
  <c r="J24" i="1" s="1"/>
  <c r="J42" i="1" s="1"/>
  <c r="I15" i="1"/>
  <c r="E15" i="1"/>
  <c r="E24" i="1" s="1"/>
  <c r="E42" i="1" s="1"/>
  <c r="D15" i="1"/>
  <c r="F15" i="1" s="1"/>
  <c r="D8" i="1"/>
  <c r="D6" i="1"/>
  <c r="D4" i="1"/>
  <c r="F24" i="1" l="1"/>
  <c r="I41" i="1"/>
  <c r="H42" i="1"/>
  <c r="K42" i="1"/>
  <c r="O42" i="1"/>
  <c r="O43" i="1" s="1"/>
  <c r="I24" i="1"/>
  <c r="I42" i="1" s="1"/>
  <c r="I43" i="1" s="1"/>
  <c r="D24" i="1"/>
  <c r="H41" i="1"/>
  <c r="I17" i="1"/>
  <c r="F28" i="1"/>
  <c r="F41" i="1" s="1"/>
  <c r="G24" i="1"/>
  <c r="G42" i="1" s="1"/>
  <c r="L28" i="1"/>
  <c r="L41" i="1" s="1"/>
  <c r="D41" i="1"/>
  <c r="L15" i="1"/>
  <c r="L24" i="1" s="1"/>
  <c r="F42" i="1" l="1"/>
  <c r="F43" i="1" s="1"/>
  <c r="L42" i="1"/>
  <c r="L43" i="1" s="1"/>
  <c r="D42" i="1"/>
</calcChain>
</file>

<file path=xl/sharedStrings.xml><?xml version="1.0" encoding="utf-8"?>
<sst xmlns="http://schemas.openxmlformats.org/spreadsheetml/2006/main" count="153" uniqueCount="99">
  <si>
    <t>Střednědobý výhled hospodaření příspěvkové organizace na období let 2021-2022</t>
  </si>
  <si>
    <t>Název organizace:</t>
  </si>
  <si>
    <t>IČO:</t>
  </si>
  <si>
    <t>Sídlo:</t>
  </si>
  <si>
    <t xml:space="preserve">Poř.č. řádku </t>
  </si>
  <si>
    <t>Ukazatel</t>
  </si>
  <si>
    <t>Skutečnost 2018</t>
  </si>
  <si>
    <t>Plán 2019</t>
  </si>
  <si>
    <t>Požadavek na rozpočet 2020</t>
  </si>
  <si>
    <t>Výhled rozpočtu 2021</t>
  </si>
  <si>
    <t>Výhled rozpočtu 2022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</si>
  <si>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</si>
  <si>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</si>
  <si>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</si>
  <si>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</si>
  <si>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</si>
  <si>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</si>
  <si>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</si>
  <si>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</si>
  <si>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</si>
  <si>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</si>
  <si>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</si>
  <si>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</si>
  <si>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</si>
  <si>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</si>
  <si>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</si>
  <si>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</si>
  <si>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</si>
  <si>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</si>
  <si>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</si>
  <si>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</si>
  <si>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</si>
  <si>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</si>
  <si>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</si>
  <si>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</si>
  <si>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</si>
  <si>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</si>
  <si>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</si>
  <si>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</si>
  <si>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</si>
  <si>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</si>
  <si>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</si>
  <si>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</si>
  <si>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</si>
  <si>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</si>
  <si>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</si>
  <si>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</si>
  <si>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</si>
  <si>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Aktivace oběžného majetku</t>
  </si>
  <si>
    <t>15.</t>
  </si>
  <si>
    <t>Služby</t>
  </si>
  <si>
    <t>16.</t>
  </si>
  <si>
    <t>Mzdové náklady</t>
  </si>
  <si>
    <t>17.</t>
  </si>
  <si>
    <t>v tom:  mzdy zaměstnanců</t>
  </si>
  <si>
    <t>18.</t>
  </si>
  <si>
    <t>ostatní osobní náklady</t>
  </si>
  <si>
    <t>19.</t>
  </si>
  <si>
    <t>Povinné pojistné placené zaměstnavatelem</t>
  </si>
  <si>
    <t>20.</t>
  </si>
  <si>
    <t>Daně a poplatky</t>
  </si>
  <si>
    <t>21.</t>
  </si>
  <si>
    <t>Odpisy nehmotného a hmotného investičního majetku</t>
  </si>
  <si>
    <t>22.</t>
  </si>
  <si>
    <t>Tvorba a zúčtování rezerv</t>
  </si>
  <si>
    <t>23.</t>
  </si>
  <si>
    <t>Ostatní náklady</t>
  </si>
  <si>
    <t>24.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</si>
  <si>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</si>
  <si>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</si>
  <si>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</si>
  <si>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</si>
  <si>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</si>
  <si>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</si>
  <si>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</si>
  <si>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</si>
  <si>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</si>
  <si>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</si>
  <si>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</si>
  <si>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</si>
  <si>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</si>
  <si>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</si>
  <si>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</si>
  <si>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</si>
  <si>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</si>
  <si>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</si>
  <si>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</si>
  <si>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</si>
  <si>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</si>
  <si>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</si>
  <si>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</si>
  <si>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</si>
  <si>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</si>
  <si>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</si>
  <si>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</si>
  <si>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Dne:</t>
  </si>
  <si>
    <t xml:space="preserve">Schválil: </t>
  </si>
  <si>
    <t>Petr Markes, ředitel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</si>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</sst>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87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2" fillId="2" borderId="0" xfId="0" applyFont="1" applyFill="1" applyProtection="1"/>
    <xf numFmtId="49" fontId="3" fillId="0" borderId="0" xfId="0" applyNumberFormat="1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vertical="center" wrapText="1"/>
    </xf>
    <xf numFmtId="0" fontId="1" fillId="4" borderId="15" xfId="0" applyFont="1" applyFill="1" applyBorder="1" applyAlignment="1" applyProtection="1">
      <alignment vertical="center"/>
    </xf>
    <xf numFmtId="0" fontId="1" fillId="4" borderId="16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 wrapText="1"/>
    </xf>
    <xf numFmtId="164" fontId="0" fillId="0" borderId="18" xfId="0" applyNumberFormat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vertical="center"/>
    </xf>
    <xf numFmtId="164" fontId="0" fillId="0" borderId="19" xfId="0" applyNumberForma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164" fontId="0" fillId="0" borderId="20" xfId="0" applyNumberForma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 wrapText="1"/>
    </xf>
    <xf numFmtId="164" fontId="0" fillId="0" borderId="22" xfId="0" applyNumberFormat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/>
    </xf>
    <xf numFmtId="0" fontId="0" fillId="0" borderId="24" xfId="0" applyFill="1" applyBorder="1" applyProtection="1"/>
    <xf numFmtId="164" fontId="0" fillId="0" borderId="25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</xf>
    <xf numFmtId="164" fontId="0" fillId="0" borderId="27" xfId="0" applyNumberFormat="1" applyFont="1" applyFill="1" applyBorder="1" applyAlignment="1" applyProtection="1">
      <alignment horizontal="right"/>
    </xf>
    <xf numFmtId="164" fontId="0" fillId="0" borderId="28" xfId="0" applyNumberFormat="1" applyFont="1" applyBorder="1" applyProtection="1">
      <protection locked="0"/>
    </xf>
    <xf numFmtId="164" fontId="0" fillId="0" borderId="29" xfId="0" applyNumberFormat="1" applyFont="1" applyBorder="1" applyProtection="1">
      <protection locked="0"/>
    </xf>
    <xf numFmtId="164" fontId="0" fillId="0" borderId="30" xfId="0" applyNumberFormat="1" applyFont="1" applyFill="1" applyBorder="1" applyAlignment="1" applyProtection="1">
      <alignment horizontal="right"/>
    </xf>
    <xf numFmtId="164" fontId="0" fillId="0" borderId="31" xfId="0" applyNumberFormat="1" applyFont="1" applyFill="1" applyBorder="1" applyAlignment="1" applyProtection="1">
      <alignment horizontal="right"/>
      <protection locked="0"/>
    </xf>
    <xf numFmtId="0" fontId="0" fillId="0" borderId="32" xfId="0" applyFill="1" applyBorder="1" applyAlignment="1" applyProtection="1">
      <alignment horizontal="center"/>
    </xf>
    <xf numFmtId="0" fontId="0" fillId="5" borderId="33" xfId="0" applyFill="1" applyBorder="1" applyProtection="1"/>
    <xf numFmtId="164" fontId="0" fillId="6" borderId="26" xfId="0" applyNumberFormat="1" applyFont="1" applyFill="1" applyBorder="1" applyAlignment="1" applyProtection="1">
      <alignment horizontal="right"/>
      <protection locked="0"/>
    </xf>
    <xf numFmtId="164" fontId="0" fillId="0" borderId="32" xfId="0" applyNumberFormat="1" applyFont="1" applyBorder="1" applyProtection="1">
      <protection locked="0"/>
    </xf>
    <xf numFmtId="164" fontId="0" fillId="0" borderId="34" xfId="0" applyNumberFormat="1" applyFont="1" applyBorder="1" applyProtection="1">
      <protection locked="0"/>
    </xf>
    <xf numFmtId="164" fontId="0" fillId="0" borderId="33" xfId="0" applyNumberFormat="1" applyFont="1" applyFill="1" applyBorder="1" applyAlignment="1" applyProtection="1">
      <alignment horizontal="right"/>
    </xf>
    <xf numFmtId="164" fontId="0" fillId="0" borderId="35" xfId="0" applyNumberFormat="1" applyFont="1" applyFill="1" applyBorder="1" applyAlignment="1" applyProtection="1">
      <alignment horizontal="right"/>
      <protection locked="0"/>
    </xf>
    <xf numFmtId="164" fontId="0" fillId="0" borderId="36" xfId="0" applyNumberFormat="1" applyFont="1" applyFill="1" applyBorder="1" applyAlignment="1" applyProtection="1">
      <alignment horizontal="right"/>
      <protection locked="0"/>
    </xf>
    <xf numFmtId="0" fontId="4" fillId="7" borderId="33" xfId="0" applyFont="1" applyFill="1" applyBorder="1" applyProtection="1"/>
    <xf numFmtId="164" fontId="0" fillId="6" borderId="37" xfId="0" applyNumberFormat="1" applyFont="1" applyFill="1" applyBorder="1" applyAlignment="1" applyProtection="1">
      <alignment horizontal="right"/>
      <protection locked="0"/>
    </xf>
    <xf numFmtId="0" fontId="4" fillId="0" borderId="33" xfId="0" applyFont="1" applyFill="1" applyBorder="1" applyAlignment="1" applyProtection="1">
      <alignment horizontal="left"/>
    </xf>
    <xf numFmtId="0" fontId="4" fillId="0" borderId="33" xfId="0" applyFont="1" applyBorder="1" applyProtection="1"/>
    <xf numFmtId="164" fontId="0" fillId="0" borderId="26" xfId="0" applyNumberFormat="1" applyFont="1" applyBorder="1" applyAlignment="1" applyProtection="1">
      <alignment horizontal="right"/>
      <protection locked="0"/>
    </xf>
    <xf numFmtId="0" fontId="6" fillId="0" borderId="33" xfId="0" applyFont="1" applyBorder="1" applyProtection="1"/>
    <xf numFmtId="0" fontId="0" fillId="0" borderId="33" xfId="0" applyBorder="1" applyProtection="1"/>
    <xf numFmtId="164" fontId="0" fillId="0" borderId="37" xfId="0" applyNumberFormat="1" applyFont="1" applyBorder="1" applyAlignment="1" applyProtection="1">
      <alignment horizontal="right"/>
      <protection locked="0"/>
    </xf>
    <xf numFmtId="0" fontId="0" fillId="0" borderId="38" xfId="0" applyFill="1" applyBorder="1" applyAlignment="1" applyProtection="1">
      <alignment horizontal="center"/>
    </xf>
    <xf numFmtId="0" fontId="0" fillId="0" borderId="39" xfId="0" applyBorder="1" applyAlignment="1" applyProtection="1">
      <alignment horizontal="left" indent="5"/>
    </xf>
    <xf numFmtId="164" fontId="0" fillId="0" borderId="40" xfId="0" applyNumberFormat="1" applyFont="1" applyFill="1" applyBorder="1" applyAlignment="1" applyProtection="1">
      <alignment horizontal="right"/>
    </xf>
    <xf numFmtId="164" fontId="0" fillId="0" borderId="41" xfId="0" applyNumberFormat="1" applyFont="1" applyFill="1" applyBorder="1" applyAlignment="1" applyProtection="1">
      <alignment horizontal="right"/>
    </xf>
    <xf numFmtId="164" fontId="0" fillId="0" borderId="42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Fill="1" applyBorder="1" applyAlignment="1" applyProtection="1">
      <alignment horizontal="right"/>
      <protection locked="0"/>
    </xf>
    <xf numFmtId="0" fontId="1" fillId="0" borderId="15" xfId="0" applyFont="1" applyFill="1" applyBorder="1" applyAlignment="1" applyProtection="1">
      <alignment horizontal="center"/>
    </xf>
    <xf numFmtId="0" fontId="1" fillId="4" borderId="13" xfId="0" applyFont="1" applyFill="1" applyBorder="1" applyProtection="1"/>
    <xf numFmtId="164" fontId="1" fillId="4" borderId="11" xfId="0" applyNumberFormat="1" applyFont="1" applyFill="1" applyBorder="1" applyAlignment="1" applyProtection="1">
      <alignment horizontal="right"/>
    </xf>
    <xf numFmtId="164" fontId="1" fillId="4" borderId="12" xfId="0" applyNumberFormat="1" applyFont="1" applyFill="1" applyBorder="1" applyAlignment="1" applyProtection="1">
      <alignment horizontal="right"/>
    </xf>
    <xf numFmtId="164" fontId="1" fillId="4" borderId="40" xfId="0" applyNumberFormat="1" applyFont="1" applyFill="1" applyBorder="1" applyAlignment="1" applyProtection="1">
      <alignment horizontal="right"/>
    </xf>
    <xf numFmtId="164" fontId="1" fillId="4" borderId="18" xfId="0" applyNumberFormat="1" applyFont="1" applyFill="1" applyBorder="1" applyAlignment="1" applyProtection="1">
      <alignment horizontal="right"/>
    </xf>
    <xf numFmtId="0" fontId="0" fillId="7" borderId="12" xfId="0" applyFill="1" applyBorder="1" applyAlignment="1" applyProtection="1">
      <alignment horizontal="center"/>
    </xf>
    <xf numFmtId="0" fontId="1" fillId="7" borderId="15" xfId="0" applyFont="1" applyFill="1" applyBorder="1" applyProtection="1"/>
    <xf numFmtId="164" fontId="7" fillId="7" borderId="13" xfId="0" applyNumberFormat="1" applyFont="1" applyFill="1" applyBorder="1" applyAlignment="1" applyProtection="1">
      <alignment horizontal="center"/>
    </xf>
    <xf numFmtId="164" fontId="7" fillId="7" borderId="18" xfId="0" applyNumberFormat="1" applyFont="1" applyFill="1" applyBorder="1" applyAlignment="1" applyProtection="1">
      <alignment horizontal="center"/>
    </xf>
    <xf numFmtId="164" fontId="7" fillId="7" borderId="12" xfId="0" applyNumberFormat="1" applyFont="1" applyFill="1" applyBorder="1" applyAlignment="1" applyProtection="1">
      <alignment horizontal="center"/>
    </xf>
    <xf numFmtId="164" fontId="0" fillId="0" borderId="11" xfId="0" applyNumberFormat="1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164" fontId="0" fillId="0" borderId="18" xfId="0" applyNumberFormat="1" applyFont="1" applyBorder="1" applyAlignment="1" applyProtection="1">
      <alignment horizontal="center" vertical="center"/>
    </xf>
    <xf numFmtId="164" fontId="0" fillId="0" borderId="19" xfId="0" applyNumberFormat="1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/>
    </xf>
    <xf numFmtId="164" fontId="0" fillId="0" borderId="22" xfId="0" applyNumberFormat="1" applyFont="1" applyBorder="1" applyAlignment="1" applyProtection="1">
      <alignment horizontal="center" vertical="center"/>
    </xf>
    <xf numFmtId="0" fontId="0" fillId="0" borderId="24" xfId="0" applyBorder="1" applyProtection="1"/>
    <xf numFmtId="164" fontId="0" fillId="0" borderId="46" xfId="0" applyNumberFormat="1" applyFont="1" applyBorder="1" applyProtection="1">
      <protection locked="0"/>
    </xf>
    <xf numFmtId="0" fontId="0" fillId="0" borderId="33" xfId="0" applyFill="1" applyBorder="1" applyProtection="1"/>
    <xf numFmtId="164" fontId="0" fillId="6" borderId="34" xfId="0" applyNumberFormat="1" applyFont="1" applyFill="1" applyBorder="1" applyProtection="1">
      <protection locked="0"/>
    </xf>
    <xf numFmtId="164" fontId="0" fillId="0" borderId="47" xfId="0" applyNumberFormat="1" applyFont="1" applyBorder="1" applyProtection="1">
      <protection locked="0"/>
    </xf>
    <xf numFmtId="164" fontId="0" fillId="6" borderId="47" xfId="0" applyNumberFormat="1" applyFont="1" applyFill="1" applyBorder="1" applyProtection="1">
      <protection locked="0"/>
    </xf>
    <xf numFmtId="0" fontId="4" fillId="0" borderId="33" xfId="0" applyFont="1" applyBorder="1" applyAlignment="1" applyProtection="1">
      <alignment horizontal="left" indent="5"/>
    </xf>
    <xf numFmtId="0" fontId="0" fillId="0" borderId="48" xfId="0" applyBorder="1" applyProtection="1"/>
    <xf numFmtId="164" fontId="0" fillId="0" borderId="49" xfId="0" applyNumberFormat="1" applyFont="1" applyBorder="1" applyProtection="1">
      <protection locked="0"/>
    </xf>
    <xf numFmtId="0" fontId="1" fillId="7" borderId="14" xfId="0" applyFont="1" applyFill="1" applyBorder="1" applyProtection="1"/>
    <xf numFmtId="164" fontId="1" fillId="7" borderId="17" xfId="0" applyNumberFormat="1" applyFont="1" applyFill="1" applyBorder="1" applyProtection="1"/>
    <xf numFmtId="164" fontId="1" fillId="7" borderId="15" xfId="0" applyNumberFormat="1" applyFont="1" applyFill="1" applyBorder="1" applyProtection="1"/>
    <xf numFmtId="164" fontId="1" fillId="7" borderId="14" xfId="0" applyNumberFormat="1" applyFont="1" applyFill="1" applyBorder="1" applyProtection="1"/>
    <xf numFmtId="164" fontId="1" fillId="7" borderId="19" xfId="0" applyNumberFormat="1" applyFont="1" applyFill="1" applyBorder="1" applyProtection="1"/>
    <xf numFmtId="164" fontId="1" fillId="7" borderId="22" xfId="0" applyNumberFormat="1" applyFont="1" applyFill="1" applyBorder="1" applyProtection="1"/>
    <xf numFmtId="0" fontId="5" fillId="0" borderId="50" xfId="0" applyFont="1" applyFill="1" applyBorder="1" applyAlignment="1" applyProtection="1">
      <alignment horizontal="center"/>
    </xf>
    <xf numFmtId="0" fontId="5" fillId="8" borderId="50" xfId="0" applyFont="1" applyFill="1" applyBorder="1" applyAlignment="1" applyProtection="1">
      <alignment horizontal="left"/>
    </xf>
    <xf numFmtId="165" fontId="9" fillId="9" borderId="50" xfId="0" applyNumberFormat="1" applyFont="1" applyFill="1" applyBorder="1" applyAlignment="1" applyProtection="1"/>
    <xf numFmtId="165" fontId="9" fillId="9" borderId="11" xfId="0" applyNumberFormat="1" applyFont="1" applyFill="1" applyBorder="1" applyAlignment="1" applyProtection="1"/>
    <xf numFmtId="165" fontId="9" fillId="9" borderId="12" xfId="0" applyNumberFormat="1" applyFont="1" applyFill="1" applyBorder="1" applyAlignment="1" applyProtection="1"/>
    <xf numFmtId="165" fontId="9" fillId="9" borderId="42" xfId="0" applyNumberFormat="1" applyFont="1" applyFill="1" applyBorder="1" applyAlignment="1" applyProtection="1"/>
    <xf numFmtId="0" fontId="10" fillId="0" borderId="14" xfId="0" applyFont="1" applyFill="1" applyBorder="1" applyAlignment="1" applyProtection="1">
      <alignment horizontal="center"/>
    </xf>
    <xf numFmtId="0" fontId="10" fillId="0" borderId="14" xfId="0" applyFont="1" applyBorder="1" applyProtection="1"/>
    <xf numFmtId="0" fontId="10" fillId="10" borderId="3" xfId="0" applyFont="1" applyFill="1" applyBorder="1" applyProtection="1"/>
    <xf numFmtId="164" fontId="11" fillId="10" borderId="5" xfId="0" applyNumberFormat="1" applyFont="1" applyFill="1" applyBorder="1" applyProtection="1"/>
    <xf numFmtId="165" fontId="10" fillId="11" borderId="15" xfId="0" applyNumberFormat="1" applyFont="1" applyFill="1" applyBorder="1" applyProtection="1"/>
    <xf numFmtId="164" fontId="11" fillId="10" borderId="4" xfId="0" applyNumberFormat="1" applyFont="1" applyFill="1" applyBorder="1" applyProtection="1"/>
    <xf numFmtId="165" fontId="10" fillId="11" borderId="14" xfId="0" applyNumberFormat="1" applyFont="1" applyFill="1" applyBorder="1" applyProtection="1"/>
    <xf numFmtId="0" fontId="10" fillId="10" borderId="6" xfId="0" applyFont="1" applyFill="1" applyBorder="1" applyProtection="1"/>
    <xf numFmtId="0" fontId="10" fillId="10" borderId="7" xfId="0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164" fontId="1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0" fontId="1" fillId="12" borderId="12" xfId="0" applyFont="1" applyFill="1" applyBorder="1" applyAlignment="1" applyProtection="1">
      <alignment horizontal="left" vertical="center"/>
    </xf>
    <xf numFmtId="164" fontId="1" fillId="0" borderId="51" xfId="0" applyNumberFormat="1" applyFont="1" applyFill="1" applyBorder="1" applyProtection="1"/>
    <xf numFmtId="164" fontId="11" fillId="2" borderId="0" xfId="0" applyNumberFormat="1" applyFont="1" applyFill="1" applyBorder="1" applyAlignment="1" applyProtection="1">
      <alignment horizontal="right"/>
    </xf>
    <xf numFmtId="0" fontId="1" fillId="12" borderId="21" xfId="0" applyFont="1" applyFill="1" applyBorder="1" applyAlignment="1" applyProtection="1">
      <alignment horizontal="left" vertical="center"/>
    </xf>
    <xf numFmtId="164" fontId="1" fillId="0" borderId="52" xfId="0" applyNumberFormat="1" applyFont="1" applyFill="1" applyBorder="1" applyProtection="1"/>
    <xf numFmtId="164" fontId="1" fillId="2" borderId="0" xfId="0" applyNumberFormat="1" applyFont="1" applyFill="1" applyBorder="1" applyProtection="1">
      <protection locked="0"/>
    </xf>
    <xf numFmtId="164" fontId="12" fillId="10" borderId="6" xfId="0" applyNumberFormat="1" applyFont="1" applyFill="1" applyBorder="1" applyAlignment="1" applyProtection="1">
      <alignment horizontal="center" wrapText="1"/>
      <protection locked="0"/>
    </xf>
    <xf numFmtId="164" fontId="12" fillId="10" borderId="4" xfId="0" applyNumberFormat="1" applyFont="1" applyFill="1" applyBorder="1" applyAlignment="1" applyProtection="1">
      <alignment horizontal="center" wrapText="1"/>
    </xf>
    <xf numFmtId="164" fontId="12" fillId="2" borderId="0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12" borderId="19" xfId="0" applyFont="1" applyFill="1" applyBorder="1" applyAlignment="1" applyProtection="1">
      <alignment horizontal="left" vertical="center"/>
    </xf>
    <xf numFmtId="164" fontId="1" fillId="0" borderId="53" xfId="0" applyNumberFormat="1" applyFont="1" applyFill="1" applyBorder="1" applyProtection="1">
      <protection locked="0"/>
    </xf>
    <xf numFmtId="164" fontId="1" fillId="0" borderId="22" xfId="0" applyNumberFormat="1" applyFont="1" applyFill="1" applyBorder="1" applyProtection="1">
      <protection locked="0"/>
    </xf>
    <xf numFmtId="0" fontId="1" fillId="12" borderId="34" xfId="0" applyFont="1" applyFill="1" applyBorder="1" applyProtection="1"/>
    <xf numFmtId="164" fontId="1" fillId="12" borderId="34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0" fontId="1" fillId="0" borderId="34" xfId="0" applyFont="1" applyFill="1" applyBorder="1" applyProtection="1"/>
    <xf numFmtId="164" fontId="1" fillId="0" borderId="34" xfId="0" applyNumberFormat="1" applyFont="1" applyFill="1" applyBorder="1" applyProtection="1"/>
    <xf numFmtId="164" fontId="1" fillId="2" borderId="0" xfId="0" applyNumberFormat="1" applyFont="1" applyFill="1" applyBorder="1" applyAlignment="1" applyProtection="1">
      <alignment horizontal="right"/>
      <protection locked="0"/>
    </xf>
    <xf numFmtId="0" fontId="7" fillId="0" borderId="34" xfId="0" applyFont="1" applyFill="1" applyBorder="1" applyProtection="1"/>
    <xf numFmtId="164" fontId="1" fillId="0" borderId="34" xfId="0" applyNumberFormat="1" applyFont="1" applyFill="1" applyBorder="1" applyProtection="1">
      <protection locked="0"/>
    </xf>
    <xf numFmtId="0" fontId="1" fillId="12" borderId="44" xfId="0" applyFont="1" applyFill="1" applyBorder="1" applyAlignment="1" applyProtection="1">
      <alignment horizontal="left"/>
    </xf>
    <xf numFmtId="0" fontId="1" fillId="12" borderId="42" xfId="0" applyFont="1" applyFill="1" applyBorder="1" applyAlignment="1" applyProtection="1">
      <alignment horizontal="left"/>
    </xf>
    <xf numFmtId="164" fontId="1" fillId="0" borderId="42" xfId="0" applyNumberFormat="1" applyFont="1" applyFill="1" applyBorder="1" applyAlignment="1" applyProtection="1">
      <alignment horizontal="left"/>
      <protection locked="0"/>
    </xf>
    <xf numFmtId="0" fontId="0" fillId="0" borderId="42" xfId="0" applyFill="1" applyBorder="1"/>
    <xf numFmtId="0" fontId="0" fillId="0" borderId="54" xfId="0" applyFill="1" applyBorder="1"/>
    <xf numFmtId="0" fontId="0" fillId="0" borderId="55" xfId="0" applyFill="1" applyBorder="1"/>
    <xf numFmtId="0" fontId="0" fillId="0" borderId="56" xfId="0" applyFill="1" applyBorder="1"/>
    <xf numFmtId="0" fontId="1" fillId="0" borderId="55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55" xfId="1" applyFont="1" applyBorder="1" applyProtection="1"/>
    <xf numFmtId="0" fontId="0" fillId="0" borderId="0" xfId="0" applyBorder="1"/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55" xfId="1" applyFont="1" applyFill="1" applyBorder="1" applyProtection="1"/>
    <xf numFmtId="0" fontId="14" fillId="0" borderId="0" xfId="1" applyFont="1" applyFill="1" applyBorder="1" applyProtection="1"/>
    <xf numFmtId="0" fontId="14" fillId="0" borderId="0" xfId="0" applyFont="1" applyFill="1" applyBorder="1"/>
    <xf numFmtId="0" fontId="14" fillId="0" borderId="25" xfId="1" applyFont="1" applyBorder="1" applyProtection="1"/>
    <xf numFmtId="0" fontId="14" fillId="0" borderId="31" xfId="0" applyFont="1" applyFill="1" applyBorder="1"/>
    <xf numFmtId="0" fontId="1" fillId="0" borderId="31" xfId="0" applyFont="1" applyFill="1" applyBorder="1" applyAlignment="1" applyProtection="1">
      <alignment horizontal="left"/>
      <protection locked="0"/>
    </xf>
    <xf numFmtId="0" fontId="0" fillId="0" borderId="31" xfId="0" applyFill="1" applyBorder="1"/>
    <xf numFmtId="0" fontId="0" fillId="0" borderId="57" xfId="0" applyFill="1" applyBorder="1"/>
    <xf numFmtId="0" fontId="14" fillId="2" borderId="0" xfId="1" applyFont="1" applyFill="1" applyBorder="1" applyProtection="1"/>
    <xf numFmtId="0" fontId="14" fillId="2" borderId="0" xfId="0" applyFont="1" applyFill="1" applyBorder="1"/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</xf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10" fontId="0" fillId="0" borderId="0" xfId="0" applyNumberFormat="1" applyFont="1"/>
  </cellXfs>
  <cellStyles count="2">
    <cellStyle name="Normální" xfId="0" builtinId="0"/>
    <cellStyle name="normální_Tabulka školy, návrh rozpočt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&#283;Lesy%20B+C)%20NR%202020%20+%20SVR%202021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0"/>
      <sheetName val="SVR 2021-2022"/>
    </sheetNames>
    <sheetDataSet>
      <sheetData sheetId="0">
        <row r="4">
          <cell r="D4" t="str">
            <v>Městské lesy Chomutov, příspěvková organizace</v>
          </cell>
        </row>
        <row r="6">
          <cell r="D6">
            <v>46790080</v>
          </cell>
        </row>
        <row r="8">
          <cell r="D8" t="str">
            <v>Hora Sv. Šebestiána 90, 431 82</v>
          </cell>
        </row>
        <row r="15">
          <cell r="G15">
            <v>4985</v>
          </cell>
          <cell r="H15">
            <v>23</v>
          </cell>
          <cell r="Y15">
            <v>7000</v>
          </cell>
          <cell r="Z15">
            <v>25</v>
          </cell>
        </row>
        <row r="16">
          <cell r="G16">
            <v>4000</v>
          </cell>
          <cell r="J16">
            <v>4155</v>
          </cell>
          <cell r="Y16">
            <v>4680</v>
          </cell>
        </row>
        <row r="17">
          <cell r="G17">
            <v>0</v>
          </cell>
          <cell r="Y17">
            <v>0</v>
          </cell>
        </row>
        <row r="18">
          <cell r="G18">
            <v>3892</v>
          </cell>
          <cell r="Y18">
            <v>4500</v>
          </cell>
          <cell r="Z18">
            <v>0</v>
          </cell>
        </row>
        <row r="19">
          <cell r="G19">
            <v>189</v>
          </cell>
          <cell r="Y19">
            <v>190</v>
          </cell>
          <cell r="Z19">
            <v>0</v>
          </cell>
        </row>
        <row r="20">
          <cell r="G20">
            <v>61</v>
          </cell>
          <cell r="Y20">
            <v>0</v>
          </cell>
          <cell r="Z20">
            <v>0</v>
          </cell>
        </row>
        <row r="21">
          <cell r="G21">
            <v>387</v>
          </cell>
          <cell r="H21">
            <v>1</v>
          </cell>
          <cell r="Y21">
            <v>150</v>
          </cell>
          <cell r="Z21">
            <v>0</v>
          </cell>
        </row>
        <row r="22">
          <cell r="G22">
            <v>0</v>
          </cell>
          <cell r="Y22">
            <v>0</v>
          </cell>
          <cell r="Z22">
            <v>0</v>
          </cell>
        </row>
        <row r="23">
          <cell r="G23">
            <v>1</v>
          </cell>
          <cell r="Y23">
            <v>35</v>
          </cell>
          <cell r="Z23">
            <v>0</v>
          </cell>
        </row>
        <row r="28">
          <cell r="G28">
            <v>357</v>
          </cell>
          <cell r="H28">
            <v>0</v>
          </cell>
          <cell r="M28">
            <v>180</v>
          </cell>
          <cell r="N28">
            <v>0</v>
          </cell>
          <cell r="Y28">
            <v>200</v>
          </cell>
          <cell r="Z28">
            <v>0</v>
          </cell>
        </row>
        <row r="29">
          <cell r="G29">
            <v>4464</v>
          </cell>
          <cell r="H29">
            <v>0</v>
          </cell>
          <cell r="M29">
            <v>2250</v>
          </cell>
          <cell r="N29">
            <v>0</v>
          </cell>
          <cell r="Y29">
            <v>3800</v>
          </cell>
          <cell r="Z29">
            <v>0</v>
          </cell>
        </row>
        <row r="30">
          <cell r="G30">
            <v>64</v>
          </cell>
          <cell r="H30">
            <v>0</v>
          </cell>
          <cell r="M30">
            <v>35</v>
          </cell>
          <cell r="N30">
            <v>0</v>
          </cell>
          <cell r="Y30">
            <v>62</v>
          </cell>
          <cell r="Z30">
            <v>0</v>
          </cell>
        </row>
        <row r="31">
          <cell r="M31">
            <v>0</v>
          </cell>
          <cell r="Y31">
            <v>0</v>
          </cell>
        </row>
        <row r="33">
          <cell r="G33">
            <v>5656</v>
          </cell>
          <cell r="H33">
            <v>16</v>
          </cell>
          <cell r="M33">
            <v>4300</v>
          </cell>
          <cell r="N33">
            <v>20</v>
          </cell>
          <cell r="Y33">
            <v>4720</v>
          </cell>
          <cell r="Z33">
            <v>25</v>
          </cell>
        </row>
        <row r="34">
          <cell r="G34">
            <v>3434</v>
          </cell>
          <cell r="H34">
            <v>0</v>
          </cell>
          <cell r="M34">
            <v>3555</v>
          </cell>
          <cell r="N34">
            <v>0</v>
          </cell>
          <cell r="Y34">
            <v>4325</v>
          </cell>
          <cell r="Z34">
            <v>0</v>
          </cell>
        </row>
        <row r="35">
          <cell r="G35">
            <v>3085</v>
          </cell>
          <cell r="H35">
            <v>0</v>
          </cell>
          <cell r="M35">
            <v>3555</v>
          </cell>
          <cell r="N35">
            <v>0</v>
          </cell>
          <cell r="Y35">
            <v>3925</v>
          </cell>
          <cell r="Z35">
            <v>0</v>
          </cell>
        </row>
        <row r="36">
          <cell r="G36">
            <v>349</v>
          </cell>
          <cell r="H36">
            <v>0</v>
          </cell>
          <cell r="M36">
            <v>150</v>
          </cell>
          <cell r="N36">
            <v>0</v>
          </cell>
          <cell r="Y36">
            <v>400</v>
          </cell>
          <cell r="Z36">
            <v>0</v>
          </cell>
        </row>
        <row r="37">
          <cell r="G37">
            <v>1122</v>
          </cell>
          <cell r="H37">
            <v>0</v>
          </cell>
          <cell r="M37">
            <v>1258</v>
          </cell>
          <cell r="N37">
            <v>0</v>
          </cell>
          <cell r="Y37">
            <v>1413</v>
          </cell>
          <cell r="Z37">
            <v>0</v>
          </cell>
        </row>
        <row r="38">
          <cell r="G38">
            <v>4</v>
          </cell>
          <cell r="H38">
            <v>0</v>
          </cell>
          <cell r="M38">
            <v>10</v>
          </cell>
          <cell r="N38">
            <v>0</v>
          </cell>
          <cell r="Y38">
            <v>15</v>
          </cell>
          <cell r="Z38">
            <v>0</v>
          </cell>
        </row>
        <row r="39">
          <cell r="G39">
            <v>706</v>
          </cell>
          <cell r="H39">
            <v>0</v>
          </cell>
          <cell r="M39">
            <v>765</v>
          </cell>
          <cell r="N39">
            <v>0</v>
          </cell>
          <cell r="Y39">
            <v>1165</v>
          </cell>
          <cell r="Z39">
            <v>0</v>
          </cell>
        </row>
        <row r="41">
          <cell r="G41">
            <v>1115</v>
          </cell>
          <cell r="H41">
            <v>0</v>
          </cell>
          <cell r="M41">
            <v>742</v>
          </cell>
          <cell r="N41">
            <v>0</v>
          </cell>
          <cell r="Y41">
            <v>820</v>
          </cell>
          <cell r="Z4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6"/>
  <sheetViews>
    <sheetView showGridLines="0" tabSelected="1" topLeftCell="C1" zoomScale="80" zoomScaleNormal="80" zoomScaleSheetLayoutView="80" workbookViewId="0">
      <selection activeCell="P36" sqref="P36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86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6" t="str">
        <f>'[1]NR 2020'!D4:U4</f>
        <v>Městské lesy Chomutov, příspěvková organizace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8">
        <f>'[1]NR 2020'!D6</f>
        <v>46790080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9" t="str">
        <f>'[1]NR 2020'!D8:U8</f>
        <v>Hora Sv. Šebestiána 90, 431 82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25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1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.75" thickBot="1" x14ac:dyDescent="0.3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19" x14ac:dyDescent="0.25">
      <c r="A15" s="1"/>
      <c r="B15" s="44" t="s">
        <v>17</v>
      </c>
      <c r="C15" s="45" t="s">
        <v>18</v>
      </c>
      <c r="D15" s="46">
        <f>'[1]NR 2020'!G15</f>
        <v>4985</v>
      </c>
      <c r="E15" s="47">
        <f>'[1]NR 2020'!H15</f>
        <v>23</v>
      </c>
      <c r="F15" s="48">
        <f t="shared" ref="F15:F23" si="0">D15+E15</f>
        <v>5008</v>
      </c>
      <c r="G15" s="46">
        <v>4150</v>
      </c>
      <c r="H15" s="47">
        <v>20</v>
      </c>
      <c r="I15" s="49">
        <f t="shared" ref="I15:I23" si="1">G15+H15</f>
        <v>4170</v>
      </c>
      <c r="J15" s="50">
        <f>'[1]NR 2020'!Y15</f>
        <v>7000</v>
      </c>
      <c r="K15" s="51">
        <f>'[1]NR 2020'!Z15</f>
        <v>25</v>
      </c>
      <c r="L15" s="52">
        <f>J15+K15</f>
        <v>7025</v>
      </c>
      <c r="M15" s="53">
        <v>6600</v>
      </c>
      <c r="N15" s="47">
        <v>25</v>
      </c>
      <c r="O15" s="48">
        <f t="shared" ref="O15:O23" si="2">M15+N15</f>
        <v>6625</v>
      </c>
      <c r="P15" s="46">
        <v>6500</v>
      </c>
      <c r="Q15" s="47">
        <v>25</v>
      </c>
      <c r="R15" s="48">
        <f t="shared" ref="R15:R23" si="3">P15+Q15</f>
        <v>6525</v>
      </c>
      <c r="S15" s="3"/>
    </row>
    <row r="16" spans="1:19" x14ac:dyDescent="0.25">
      <c r="A16" s="1"/>
      <c r="B16" s="54" t="s">
        <v>19</v>
      </c>
      <c r="C16" s="55" t="s">
        <v>20</v>
      </c>
      <c r="D16" s="46">
        <f>'[1]NR 2020'!G16</f>
        <v>4000</v>
      </c>
      <c r="E16" s="56">
        <f>'[1]NR 2020'!H16</f>
        <v>0</v>
      </c>
      <c r="F16" s="48">
        <f t="shared" si="0"/>
        <v>4000</v>
      </c>
      <c r="G16" s="46">
        <f>'[1]NR 2020'!J16</f>
        <v>4155</v>
      </c>
      <c r="H16" s="56">
        <f>'[1]NR 2020'!K16</f>
        <v>0</v>
      </c>
      <c r="I16" s="49">
        <f t="shared" si="1"/>
        <v>4155</v>
      </c>
      <c r="J16" s="57">
        <f>'[1]NR 2020'!Y16</f>
        <v>4680</v>
      </c>
      <c r="K16" s="58">
        <f>'[1]NR 2020'!Z16</f>
        <v>0</v>
      </c>
      <c r="L16" s="59">
        <f t="shared" ref="L16:L23" si="4">J16+K16</f>
        <v>4680</v>
      </c>
      <c r="M16" s="60">
        <v>4680</v>
      </c>
      <c r="N16" s="56"/>
      <c r="O16" s="48">
        <f t="shared" si="2"/>
        <v>4680</v>
      </c>
      <c r="P16" s="61">
        <v>4680</v>
      </c>
      <c r="Q16" s="56"/>
      <c r="R16" s="48">
        <f t="shared" si="3"/>
        <v>4680</v>
      </c>
      <c r="S16" s="3"/>
    </row>
    <row r="17" spans="1:19" x14ac:dyDescent="0.25">
      <c r="A17" s="1"/>
      <c r="B17" s="54" t="s">
        <v>21</v>
      </c>
      <c r="C17" s="62" t="s">
        <v>22</v>
      </c>
      <c r="D17" s="46">
        <f>'[1]NR 2020'!G17</f>
        <v>0</v>
      </c>
      <c r="E17" s="56">
        <f>'[1]NR 2020'!H17</f>
        <v>0</v>
      </c>
      <c r="F17" s="48">
        <f t="shared" si="0"/>
        <v>0</v>
      </c>
      <c r="G17" s="46">
        <f>'[1]NR 2020'!J17</f>
        <v>0</v>
      </c>
      <c r="H17" s="56">
        <f>'[1]NR 2020'!K17</f>
        <v>0</v>
      </c>
      <c r="I17" s="49">
        <f t="shared" si="1"/>
        <v>0</v>
      </c>
      <c r="J17" s="57">
        <f>'[1]NR 2020'!Y17</f>
        <v>0</v>
      </c>
      <c r="K17" s="58">
        <f>'[1]NR 2020'!Z17</f>
        <v>0</v>
      </c>
      <c r="L17" s="59">
        <f t="shared" si="4"/>
        <v>0</v>
      </c>
      <c r="M17" s="60">
        <v>0</v>
      </c>
      <c r="N17" s="63"/>
      <c r="O17" s="48">
        <f t="shared" si="2"/>
        <v>0</v>
      </c>
      <c r="P17" s="61">
        <v>0</v>
      </c>
      <c r="Q17" s="63"/>
      <c r="R17" s="48">
        <f t="shared" si="3"/>
        <v>0</v>
      </c>
      <c r="S17" s="3"/>
    </row>
    <row r="18" spans="1:19" x14ac:dyDescent="0.25">
      <c r="A18" s="1"/>
      <c r="B18" s="54" t="s">
        <v>23</v>
      </c>
      <c r="C18" s="64" t="s">
        <v>24</v>
      </c>
      <c r="D18" s="46">
        <f>'[1]NR 2020'!G18</f>
        <v>3892</v>
      </c>
      <c r="E18" s="47">
        <f>'[1]NR 2020'!H18</f>
        <v>0</v>
      </c>
      <c r="F18" s="48">
        <f t="shared" si="0"/>
        <v>3892</v>
      </c>
      <c r="G18" s="46">
        <v>4500</v>
      </c>
      <c r="H18" s="47">
        <v>0</v>
      </c>
      <c r="I18" s="49">
        <f t="shared" si="1"/>
        <v>4500</v>
      </c>
      <c r="J18" s="57">
        <f>'[1]NR 2020'!Y18</f>
        <v>4500</v>
      </c>
      <c r="K18" s="58">
        <f>'[1]NR 2020'!Z18</f>
        <v>0</v>
      </c>
      <c r="L18" s="59">
        <f t="shared" si="4"/>
        <v>4500</v>
      </c>
      <c r="M18" s="60">
        <v>4500</v>
      </c>
      <c r="N18" s="47">
        <v>0</v>
      </c>
      <c r="O18" s="48">
        <f t="shared" si="2"/>
        <v>4500</v>
      </c>
      <c r="P18" s="61">
        <v>4500</v>
      </c>
      <c r="Q18" s="47">
        <v>0</v>
      </c>
      <c r="R18" s="48">
        <f t="shared" si="3"/>
        <v>4500</v>
      </c>
      <c r="S18" s="3"/>
    </row>
    <row r="19" spans="1:19" x14ac:dyDescent="0.25">
      <c r="A19" s="1"/>
      <c r="B19" s="54" t="s">
        <v>25</v>
      </c>
      <c r="C19" s="65" t="s">
        <v>26</v>
      </c>
      <c r="D19" s="46">
        <f>'[1]NR 2020'!G19</f>
        <v>189</v>
      </c>
      <c r="E19" s="47">
        <f>'[1]NR 2020'!H19</f>
        <v>0</v>
      </c>
      <c r="F19" s="48">
        <f t="shared" si="0"/>
        <v>189</v>
      </c>
      <c r="G19" s="46">
        <v>190</v>
      </c>
      <c r="H19" s="47">
        <f>'[1]NR 2020'!K19</f>
        <v>0</v>
      </c>
      <c r="I19" s="49">
        <f t="shared" si="1"/>
        <v>190</v>
      </c>
      <c r="J19" s="57">
        <f>'[1]NR 2020'!Y19</f>
        <v>190</v>
      </c>
      <c r="K19" s="58">
        <f>'[1]NR 2020'!Z19</f>
        <v>0</v>
      </c>
      <c r="L19" s="59">
        <f t="shared" si="4"/>
        <v>190</v>
      </c>
      <c r="M19" s="60">
        <v>190</v>
      </c>
      <c r="N19" s="66">
        <v>0</v>
      </c>
      <c r="O19" s="48">
        <f t="shared" si="2"/>
        <v>190</v>
      </c>
      <c r="P19" s="61">
        <v>190</v>
      </c>
      <c r="Q19" s="66">
        <v>0</v>
      </c>
      <c r="R19" s="48">
        <f t="shared" si="3"/>
        <v>190</v>
      </c>
      <c r="S19" s="3"/>
    </row>
    <row r="20" spans="1:19" x14ac:dyDescent="0.25">
      <c r="A20" s="1"/>
      <c r="B20" s="54" t="s">
        <v>27</v>
      </c>
      <c r="C20" s="67" t="s">
        <v>28</v>
      </c>
      <c r="D20" s="46">
        <f>'[1]NR 2020'!G20</f>
        <v>61</v>
      </c>
      <c r="E20" s="47">
        <f>'[1]NR 2020'!H20</f>
        <v>0</v>
      </c>
      <c r="F20" s="48">
        <f t="shared" si="0"/>
        <v>61</v>
      </c>
      <c r="G20" s="46">
        <f>'[1]NR 2020'!J20</f>
        <v>0</v>
      </c>
      <c r="H20" s="47">
        <f>'[1]NR 2020'!K20</f>
        <v>0</v>
      </c>
      <c r="I20" s="49">
        <f t="shared" si="1"/>
        <v>0</v>
      </c>
      <c r="J20" s="57">
        <f>'[1]NR 2020'!Y20</f>
        <v>0</v>
      </c>
      <c r="K20" s="58">
        <f>'[1]NR 2020'!Z20</f>
        <v>0</v>
      </c>
      <c r="L20" s="59">
        <f t="shared" si="4"/>
        <v>0</v>
      </c>
      <c r="M20" s="60">
        <v>0</v>
      </c>
      <c r="N20" s="66">
        <v>0</v>
      </c>
      <c r="O20" s="48">
        <f t="shared" si="2"/>
        <v>0</v>
      </c>
      <c r="P20" s="61">
        <v>0</v>
      </c>
      <c r="Q20" s="66">
        <v>0</v>
      </c>
      <c r="R20" s="48">
        <f t="shared" si="3"/>
        <v>0</v>
      </c>
      <c r="S20" s="3"/>
    </row>
    <row r="21" spans="1:19" x14ac:dyDescent="0.25">
      <c r="A21" s="1"/>
      <c r="B21" s="54" t="s">
        <v>29</v>
      </c>
      <c r="C21" s="68" t="s">
        <v>30</v>
      </c>
      <c r="D21" s="46">
        <f>'[1]NR 2020'!G21</f>
        <v>387</v>
      </c>
      <c r="E21" s="47">
        <f>'[1]NR 2020'!H21</f>
        <v>1</v>
      </c>
      <c r="F21" s="48">
        <f t="shared" si="0"/>
        <v>388</v>
      </c>
      <c r="G21" s="46">
        <v>100</v>
      </c>
      <c r="H21" s="47">
        <f>'[1]NR 2020'!K21</f>
        <v>0</v>
      </c>
      <c r="I21" s="49">
        <f t="shared" si="1"/>
        <v>100</v>
      </c>
      <c r="J21" s="57">
        <f>'[1]NR 2020'!Y21</f>
        <v>150</v>
      </c>
      <c r="K21" s="58">
        <f>'[1]NR 2020'!Z21</f>
        <v>0</v>
      </c>
      <c r="L21" s="59">
        <f t="shared" si="4"/>
        <v>150</v>
      </c>
      <c r="M21" s="60">
        <v>200</v>
      </c>
      <c r="N21" s="69">
        <v>0</v>
      </c>
      <c r="O21" s="48">
        <f t="shared" si="2"/>
        <v>200</v>
      </c>
      <c r="P21" s="61">
        <v>200</v>
      </c>
      <c r="Q21" s="69">
        <v>0</v>
      </c>
      <c r="R21" s="48">
        <f t="shared" si="3"/>
        <v>200</v>
      </c>
      <c r="S21" s="3"/>
    </row>
    <row r="22" spans="1:19" x14ac:dyDescent="0.25">
      <c r="A22" s="1"/>
      <c r="B22" s="54" t="s">
        <v>31</v>
      </c>
      <c r="C22" s="68" t="s">
        <v>32</v>
      </c>
      <c r="D22" s="46">
        <f>'[1]NR 2020'!G22</f>
        <v>0</v>
      </c>
      <c r="E22" s="47">
        <f>'[1]NR 2020'!H22</f>
        <v>0</v>
      </c>
      <c r="F22" s="48">
        <f t="shared" si="0"/>
        <v>0</v>
      </c>
      <c r="G22" s="46">
        <f>'[1]NR 2020'!J22</f>
        <v>0</v>
      </c>
      <c r="H22" s="47">
        <f>'[1]NR 2020'!K22</f>
        <v>0</v>
      </c>
      <c r="I22" s="49">
        <f t="shared" si="1"/>
        <v>0</v>
      </c>
      <c r="J22" s="57">
        <f>'[1]NR 2020'!Y22</f>
        <v>0</v>
      </c>
      <c r="K22" s="58">
        <f>'[1]NR 2020'!Z22</f>
        <v>0</v>
      </c>
      <c r="L22" s="59">
        <f t="shared" si="4"/>
        <v>0</v>
      </c>
      <c r="M22" s="60">
        <v>0</v>
      </c>
      <c r="N22" s="69">
        <v>0</v>
      </c>
      <c r="O22" s="48">
        <f t="shared" si="2"/>
        <v>0</v>
      </c>
      <c r="P22" s="61">
        <v>0</v>
      </c>
      <c r="Q22" s="69">
        <v>0</v>
      </c>
      <c r="R22" s="48">
        <f t="shared" si="3"/>
        <v>0</v>
      </c>
      <c r="S22" s="3"/>
    </row>
    <row r="23" spans="1:19" ht="15.75" thickBot="1" x14ac:dyDescent="0.3">
      <c r="A23" s="1"/>
      <c r="B23" s="70" t="s">
        <v>33</v>
      </c>
      <c r="C23" s="71" t="s">
        <v>34</v>
      </c>
      <c r="D23" s="46">
        <f>'[1]NR 2020'!G23</f>
        <v>1</v>
      </c>
      <c r="E23" s="47">
        <f>'[1]NR 2020'!H23</f>
        <v>0</v>
      </c>
      <c r="F23" s="72">
        <f t="shared" si="0"/>
        <v>1</v>
      </c>
      <c r="G23" s="46">
        <v>30</v>
      </c>
      <c r="H23" s="47">
        <f>'[1]NR 2020'!K23</f>
        <v>0</v>
      </c>
      <c r="I23" s="73">
        <f t="shared" si="1"/>
        <v>30</v>
      </c>
      <c r="J23" s="57">
        <f>'[1]NR 2020'!Y23</f>
        <v>35</v>
      </c>
      <c r="K23" s="58">
        <f>'[1]NR 2020'!Z23</f>
        <v>0</v>
      </c>
      <c r="L23" s="59">
        <f t="shared" si="4"/>
        <v>35</v>
      </c>
      <c r="M23" s="74">
        <v>40</v>
      </c>
      <c r="N23" s="75">
        <v>0</v>
      </c>
      <c r="O23" s="72">
        <f t="shared" si="2"/>
        <v>40</v>
      </c>
      <c r="P23" s="76">
        <v>35</v>
      </c>
      <c r="Q23" s="75">
        <v>0</v>
      </c>
      <c r="R23" s="72">
        <f t="shared" si="3"/>
        <v>35</v>
      </c>
      <c r="S23" s="3"/>
    </row>
    <row r="24" spans="1:19" ht="15.75" thickBot="1" x14ac:dyDescent="0.3">
      <c r="A24" s="1"/>
      <c r="B24" s="77" t="s">
        <v>35</v>
      </c>
      <c r="C24" s="78" t="s">
        <v>36</v>
      </c>
      <c r="D24" s="79">
        <f t="shared" ref="D24:R24" si="5">SUM(D15:D21)</f>
        <v>13514</v>
      </c>
      <c r="E24" s="79">
        <f t="shared" si="5"/>
        <v>24</v>
      </c>
      <c r="F24" s="79">
        <f t="shared" si="5"/>
        <v>13538</v>
      </c>
      <c r="G24" s="79">
        <f t="shared" si="5"/>
        <v>13095</v>
      </c>
      <c r="H24" s="79">
        <f t="shared" si="5"/>
        <v>20</v>
      </c>
      <c r="I24" s="80">
        <f t="shared" si="5"/>
        <v>13115</v>
      </c>
      <c r="J24" s="81">
        <f t="shared" si="5"/>
        <v>16520</v>
      </c>
      <c r="K24" s="81">
        <f t="shared" si="5"/>
        <v>25</v>
      </c>
      <c r="L24" s="81">
        <f t="shared" si="5"/>
        <v>16545</v>
      </c>
      <c r="M24" s="82">
        <f>SUM(M15:M21)</f>
        <v>16170</v>
      </c>
      <c r="N24" s="79">
        <f>SUM(N15:N23)</f>
        <v>25</v>
      </c>
      <c r="O24" s="79">
        <f>SUM(O15:O21)</f>
        <v>16195</v>
      </c>
      <c r="P24" s="79">
        <f>SUM(P15:P21)</f>
        <v>16070</v>
      </c>
      <c r="Q24" s="79">
        <f>SUM(Q15:Q23)</f>
        <v>25</v>
      </c>
      <c r="R24" s="79">
        <f t="shared" si="5"/>
        <v>16095</v>
      </c>
      <c r="S24" s="3"/>
    </row>
    <row r="25" spans="1:19" ht="15.75" customHeight="1" thickBot="1" x14ac:dyDescent="0.3">
      <c r="A25" s="1"/>
      <c r="B25" s="83"/>
      <c r="C25" s="84" t="s">
        <v>37</v>
      </c>
      <c r="D25" s="85"/>
      <c r="E25" s="85"/>
      <c r="F25" s="86"/>
      <c r="G25" s="85"/>
      <c r="H25" s="85"/>
      <c r="I25" s="85"/>
      <c r="J25" s="87"/>
      <c r="K25" s="85"/>
      <c r="L25" s="86"/>
      <c r="M25" s="85"/>
      <c r="N25" s="85"/>
      <c r="O25" s="86"/>
      <c r="P25" s="85"/>
      <c r="Q25" s="85"/>
      <c r="R25" s="86"/>
      <c r="S25" s="3"/>
    </row>
    <row r="26" spans="1:19" x14ac:dyDescent="0.25">
      <c r="A26" s="1"/>
      <c r="B26" s="28" t="s">
        <v>4</v>
      </c>
      <c r="C26" s="29" t="s">
        <v>5</v>
      </c>
      <c r="D26" s="88" t="s">
        <v>38</v>
      </c>
      <c r="E26" s="89" t="s">
        <v>39</v>
      </c>
      <c r="F26" s="90" t="s">
        <v>40</v>
      </c>
      <c r="G26" s="91" t="s">
        <v>38</v>
      </c>
      <c r="H26" s="89" t="s">
        <v>39</v>
      </c>
      <c r="I26" s="92" t="s">
        <v>40</v>
      </c>
      <c r="J26" s="88" t="s">
        <v>38</v>
      </c>
      <c r="K26" s="89" t="s">
        <v>39</v>
      </c>
      <c r="L26" s="90" t="s">
        <v>40</v>
      </c>
      <c r="M26" s="93" t="s">
        <v>38</v>
      </c>
      <c r="N26" s="89" t="s">
        <v>39</v>
      </c>
      <c r="O26" s="90" t="s">
        <v>40</v>
      </c>
      <c r="P26" s="91" t="s">
        <v>38</v>
      </c>
      <c r="Q26" s="89" t="s">
        <v>39</v>
      </c>
      <c r="R26" s="90" t="s">
        <v>40</v>
      </c>
      <c r="S26" s="3"/>
    </row>
    <row r="27" spans="1:19" ht="15.75" thickBot="1" x14ac:dyDescent="0.3">
      <c r="A27" s="1"/>
      <c r="B27" s="36"/>
      <c r="C27" s="37"/>
      <c r="D27" s="94"/>
      <c r="E27" s="95"/>
      <c r="F27" s="96"/>
      <c r="G27" s="97"/>
      <c r="H27" s="95"/>
      <c r="I27" s="98"/>
      <c r="J27" s="94"/>
      <c r="K27" s="95"/>
      <c r="L27" s="96"/>
      <c r="M27" s="99"/>
      <c r="N27" s="95"/>
      <c r="O27" s="96"/>
      <c r="P27" s="97"/>
      <c r="Q27" s="95"/>
      <c r="R27" s="96"/>
      <c r="S27" s="3"/>
    </row>
    <row r="28" spans="1:19" x14ac:dyDescent="0.25">
      <c r="A28" s="1"/>
      <c r="B28" s="44" t="s">
        <v>41</v>
      </c>
      <c r="C28" s="100" t="s">
        <v>42</v>
      </c>
      <c r="D28" s="46">
        <f>'[1]NR 2020'!G28</f>
        <v>357</v>
      </c>
      <c r="E28" s="47">
        <f>'[1]NR 2020'!H28</f>
        <v>0</v>
      </c>
      <c r="F28" s="48">
        <f t="shared" ref="F28:F40" si="6">D28+E28</f>
        <v>357</v>
      </c>
      <c r="G28" s="46">
        <f>'[1]NR 2020'!M28</f>
        <v>180</v>
      </c>
      <c r="H28" s="47">
        <f>'[1]NR 2020'!N28</f>
        <v>0</v>
      </c>
      <c r="I28" s="49">
        <f t="shared" ref="I28:I40" si="7">G28+H28</f>
        <v>180</v>
      </c>
      <c r="J28" s="50">
        <f>'[1]NR 2020'!Y28</f>
        <v>200</v>
      </c>
      <c r="K28" s="51">
        <f>'[1]NR 2020'!Z28</f>
        <v>0</v>
      </c>
      <c r="L28" s="52">
        <f t="shared" ref="L28:L40" si="8">J28+K28</f>
        <v>200</v>
      </c>
      <c r="M28" s="101">
        <v>250</v>
      </c>
      <c r="N28" s="101">
        <v>0</v>
      </c>
      <c r="O28" s="48">
        <f t="shared" ref="O28:O40" si="9">M28+N28</f>
        <v>250</v>
      </c>
      <c r="P28" s="101">
        <v>250</v>
      </c>
      <c r="Q28" s="101">
        <v>0</v>
      </c>
      <c r="R28" s="48">
        <f t="shared" ref="R28:R40" si="10">P28+Q28</f>
        <v>250</v>
      </c>
      <c r="S28" s="3"/>
    </row>
    <row r="29" spans="1:19" x14ac:dyDescent="0.25">
      <c r="A29" s="1"/>
      <c r="B29" s="54" t="s">
        <v>43</v>
      </c>
      <c r="C29" s="102" t="s">
        <v>44</v>
      </c>
      <c r="D29" s="46">
        <f>'[1]NR 2020'!G29</f>
        <v>4464</v>
      </c>
      <c r="E29" s="56">
        <f>'[1]NR 2020'!H29</f>
        <v>0</v>
      </c>
      <c r="F29" s="48">
        <f t="shared" si="6"/>
        <v>4464</v>
      </c>
      <c r="G29" s="46">
        <f>'[1]NR 2020'!M29</f>
        <v>2250</v>
      </c>
      <c r="H29" s="56">
        <f>'[1]NR 2020'!N29</f>
        <v>0</v>
      </c>
      <c r="I29" s="49">
        <f t="shared" si="7"/>
        <v>2250</v>
      </c>
      <c r="J29" s="57">
        <f>'[1]NR 2020'!Y29</f>
        <v>3800</v>
      </c>
      <c r="K29" s="103">
        <f>'[1]NR 2020'!Z29</f>
        <v>0</v>
      </c>
      <c r="L29" s="59">
        <f t="shared" si="8"/>
        <v>3800</v>
      </c>
      <c r="M29" s="104">
        <v>3600</v>
      </c>
      <c r="N29" s="105"/>
      <c r="O29" s="48">
        <f t="shared" si="9"/>
        <v>3600</v>
      </c>
      <c r="P29" s="104">
        <v>3550</v>
      </c>
      <c r="Q29" s="105"/>
      <c r="R29" s="48">
        <f t="shared" si="10"/>
        <v>3550</v>
      </c>
      <c r="S29" s="3"/>
    </row>
    <row r="30" spans="1:19" x14ac:dyDescent="0.25">
      <c r="A30" s="1"/>
      <c r="B30" s="54" t="s">
        <v>45</v>
      </c>
      <c r="C30" s="68" t="s">
        <v>46</v>
      </c>
      <c r="D30" s="46">
        <f>'[1]NR 2020'!G30</f>
        <v>64</v>
      </c>
      <c r="E30" s="56">
        <f>'[1]NR 2020'!H30</f>
        <v>0</v>
      </c>
      <c r="F30" s="48">
        <f t="shared" si="6"/>
        <v>64</v>
      </c>
      <c r="G30" s="46">
        <f>'[1]NR 2020'!M30</f>
        <v>35</v>
      </c>
      <c r="H30" s="56">
        <f>'[1]NR 2020'!N30</f>
        <v>0</v>
      </c>
      <c r="I30" s="49">
        <f t="shared" si="7"/>
        <v>35</v>
      </c>
      <c r="J30" s="57">
        <f>'[1]NR 2020'!Y30</f>
        <v>62</v>
      </c>
      <c r="K30" s="103">
        <f>'[1]NR 2020'!Z30</f>
        <v>0</v>
      </c>
      <c r="L30" s="59">
        <f t="shared" si="8"/>
        <v>62</v>
      </c>
      <c r="M30" s="104">
        <v>60</v>
      </c>
      <c r="N30" s="105"/>
      <c r="O30" s="48">
        <f t="shared" si="9"/>
        <v>60</v>
      </c>
      <c r="P30" s="104">
        <v>60</v>
      </c>
      <c r="Q30" s="105"/>
      <c r="R30" s="48">
        <f t="shared" si="10"/>
        <v>60</v>
      </c>
      <c r="S30" s="3"/>
    </row>
    <row r="31" spans="1:19" x14ac:dyDescent="0.25">
      <c r="A31" s="1"/>
      <c r="B31" s="54" t="s">
        <v>47</v>
      </c>
      <c r="C31" s="68" t="s">
        <v>48</v>
      </c>
      <c r="D31" s="46">
        <v>-2343</v>
      </c>
      <c r="E31" s="56"/>
      <c r="F31" s="48">
        <f t="shared" si="6"/>
        <v>-2343</v>
      </c>
      <c r="G31" s="46">
        <f>'[1]NR 2020'!M31</f>
        <v>0</v>
      </c>
      <c r="H31" s="56"/>
      <c r="I31" s="49">
        <f t="shared" si="7"/>
        <v>0</v>
      </c>
      <c r="J31" s="57">
        <f>'[1]NR 2020'!Y31</f>
        <v>0</v>
      </c>
      <c r="K31" s="103"/>
      <c r="L31" s="59">
        <f t="shared" si="8"/>
        <v>0</v>
      </c>
      <c r="M31" s="104">
        <v>0</v>
      </c>
      <c r="N31" s="105"/>
      <c r="O31" s="48">
        <v>0</v>
      </c>
      <c r="P31" s="104">
        <v>0</v>
      </c>
      <c r="Q31" s="105"/>
      <c r="R31" s="48">
        <v>0</v>
      </c>
      <c r="S31" s="3"/>
    </row>
    <row r="32" spans="1:19" x14ac:dyDescent="0.25">
      <c r="A32" s="1"/>
      <c r="B32" s="54" t="s">
        <v>49</v>
      </c>
      <c r="C32" s="68" t="s">
        <v>50</v>
      </c>
      <c r="D32" s="46">
        <f>'[1]NR 2020'!G33</f>
        <v>5656</v>
      </c>
      <c r="E32" s="47">
        <f>'[1]NR 2020'!H33</f>
        <v>16</v>
      </c>
      <c r="F32" s="48">
        <f t="shared" si="6"/>
        <v>5672</v>
      </c>
      <c r="G32" s="46">
        <f>'[1]NR 2020'!M33</f>
        <v>4300</v>
      </c>
      <c r="H32" s="47">
        <f>'[1]NR 2020'!N33</f>
        <v>20</v>
      </c>
      <c r="I32" s="49">
        <f t="shared" si="7"/>
        <v>4320</v>
      </c>
      <c r="J32" s="57">
        <f>'[1]NR 2020'!Y33</f>
        <v>4720</v>
      </c>
      <c r="K32" s="58">
        <f>'[1]NR 2020'!Z33</f>
        <v>25</v>
      </c>
      <c r="L32" s="59">
        <f t="shared" si="8"/>
        <v>4745</v>
      </c>
      <c r="M32" s="104">
        <v>4500</v>
      </c>
      <c r="N32" s="104">
        <v>25</v>
      </c>
      <c r="O32" s="48">
        <f t="shared" si="9"/>
        <v>4525</v>
      </c>
      <c r="P32" s="104">
        <v>4500</v>
      </c>
      <c r="Q32" s="104">
        <v>25</v>
      </c>
      <c r="R32" s="48">
        <f t="shared" si="10"/>
        <v>4525</v>
      </c>
      <c r="S32" s="3"/>
    </row>
    <row r="33" spans="1:19" x14ac:dyDescent="0.25">
      <c r="A33" s="1"/>
      <c r="B33" s="54" t="s">
        <v>51</v>
      </c>
      <c r="C33" s="68" t="s">
        <v>52</v>
      </c>
      <c r="D33" s="46">
        <f>'[1]NR 2020'!G34</f>
        <v>3434</v>
      </c>
      <c r="E33" s="47">
        <f>'[1]NR 2020'!H34</f>
        <v>0</v>
      </c>
      <c r="F33" s="48">
        <f t="shared" si="6"/>
        <v>3434</v>
      </c>
      <c r="G33" s="46">
        <f>'[1]NR 2020'!M34</f>
        <v>3555</v>
      </c>
      <c r="H33" s="47">
        <f>'[1]NR 2020'!N34</f>
        <v>0</v>
      </c>
      <c r="I33" s="49">
        <f t="shared" si="7"/>
        <v>3555</v>
      </c>
      <c r="J33" s="57">
        <f>'[1]NR 2020'!Y34</f>
        <v>4325</v>
      </c>
      <c r="K33" s="58">
        <f>'[1]NR 2020'!Z34</f>
        <v>0</v>
      </c>
      <c r="L33" s="59">
        <f t="shared" si="8"/>
        <v>4325</v>
      </c>
      <c r="M33" s="104">
        <v>4375</v>
      </c>
      <c r="N33" s="104">
        <v>0</v>
      </c>
      <c r="O33" s="48">
        <f t="shared" si="9"/>
        <v>4375</v>
      </c>
      <c r="P33" s="104">
        <v>4375</v>
      </c>
      <c r="Q33" s="104">
        <v>0</v>
      </c>
      <c r="R33" s="48">
        <f t="shared" si="10"/>
        <v>4375</v>
      </c>
      <c r="S33" s="3"/>
    </row>
    <row r="34" spans="1:19" x14ac:dyDescent="0.25">
      <c r="A34" s="1"/>
      <c r="B34" s="54" t="s">
        <v>53</v>
      </c>
      <c r="C34" s="65" t="s">
        <v>54</v>
      </c>
      <c r="D34" s="46">
        <f>'[1]NR 2020'!G35</f>
        <v>3085</v>
      </c>
      <c r="E34" s="47">
        <f>'[1]NR 2020'!H35</f>
        <v>0</v>
      </c>
      <c r="F34" s="48">
        <f t="shared" si="6"/>
        <v>3085</v>
      </c>
      <c r="G34" s="46">
        <f>'[1]NR 2020'!M35</f>
        <v>3555</v>
      </c>
      <c r="H34" s="47">
        <f>'[1]NR 2020'!N35</f>
        <v>0</v>
      </c>
      <c r="I34" s="49">
        <f t="shared" si="7"/>
        <v>3555</v>
      </c>
      <c r="J34" s="57">
        <f>'[1]NR 2020'!Y35</f>
        <v>3925</v>
      </c>
      <c r="K34" s="58">
        <f>'[1]NR 2020'!Z35</f>
        <v>0</v>
      </c>
      <c r="L34" s="59">
        <f t="shared" si="8"/>
        <v>3925</v>
      </c>
      <c r="M34" s="104">
        <v>3975</v>
      </c>
      <c r="N34" s="104">
        <v>0</v>
      </c>
      <c r="O34" s="48">
        <f t="shared" si="9"/>
        <v>3975</v>
      </c>
      <c r="P34" s="104">
        <v>3975</v>
      </c>
      <c r="Q34" s="104">
        <v>0</v>
      </c>
      <c r="R34" s="48">
        <f t="shared" si="10"/>
        <v>3975</v>
      </c>
      <c r="S34" s="3"/>
    </row>
    <row r="35" spans="1:19" x14ac:dyDescent="0.25">
      <c r="A35" s="1"/>
      <c r="B35" s="54" t="s">
        <v>55</v>
      </c>
      <c r="C35" s="106" t="s">
        <v>56</v>
      </c>
      <c r="D35" s="46">
        <f>'[1]NR 2020'!G36</f>
        <v>349</v>
      </c>
      <c r="E35" s="47">
        <f>'[1]NR 2020'!H36</f>
        <v>0</v>
      </c>
      <c r="F35" s="48">
        <f t="shared" si="6"/>
        <v>349</v>
      </c>
      <c r="G35" s="46">
        <f>'[1]NR 2020'!M36</f>
        <v>150</v>
      </c>
      <c r="H35" s="47">
        <f>'[1]NR 2020'!N36</f>
        <v>0</v>
      </c>
      <c r="I35" s="49">
        <f t="shared" si="7"/>
        <v>150</v>
      </c>
      <c r="J35" s="57">
        <f>'[1]NR 2020'!Y36</f>
        <v>400</v>
      </c>
      <c r="K35" s="58">
        <f>'[1]NR 2020'!Z36</f>
        <v>0</v>
      </c>
      <c r="L35" s="59">
        <f t="shared" si="8"/>
        <v>400</v>
      </c>
      <c r="M35" s="104">
        <v>400</v>
      </c>
      <c r="N35" s="104">
        <v>0</v>
      </c>
      <c r="O35" s="48">
        <f t="shared" si="9"/>
        <v>400</v>
      </c>
      <c r="P35" s="104">
        <v>400</v>
      </c>
      <c r="Q35" s="104">
        <v>0</v>
      </c>
      <c r="R35" s="48">
        <f t="shared" si="10"/>
        <v>400</v>
      </c>
      <c r="S35" s="3"/>
    </row>
    <row r="36" spans="1:19" x14ac:dyDescent="0.25">
      <c r="A36" s="1"/>
      <c r="B36" s="54" t="s">
        <v>57</v>
      </c>
      <c r="C36" s="68" t="s">
        <v>58</v>
      </c>
      <c r="D36" s="46">
        <f>'[1]NR 2020'!G37</f>
        <v>1122</v>
      </c>
      <c r="E36" s="47">
        <f>'[1]NR 2020'!H37</f>
        <v>0</v>
      </c>
      <c r="F36" s="48">
        <f t="shared" si="6"/>
        <v>1122</v>
      </c>
      <c r="G36" s="46">
        <f>'[1]NR 2020'!M37</f>
        <v>1258</v>
      </c>
      <c r="H36" s="47">
        <f>'[1]NR 2020'!N37</f>
        <v>0</v>
      </c>
      <c r="I36" s="49">
        <f t="shared" si="7"/>
        <v>1258</v>
      </c>
      <c r="J36" s="57">
        <f>'[1]NR 2020'!Y37</f>
        <v>1413</v>
      </c>
      <c r="K36" s="58">
        <f>'[1]NR 2020'!Z37</f>
        <v>0</v>
      </c>
      <c r="L36" s="59">
        <f t="shared" si="8"/>
        <v>1413</v>
      </c>
      <c r="M36" s="104">
        <v>1428</v>
      </c>
      <c r="N36" s="104">
        <v>0</v>
      </c>
      <c r="O36" s="48">
        <f t="shared" si="9"/>
        <v>1428</v>
      </c>
      <c r="P36" s="104">
        <v>1428</v>
      </c>
      <c r="Q36" s="104">
        <v>0</v>
      </c>
      <c r="R36" s="48">
        <f t="shared" si="10"/>
        <v>1428</v>
      </c>
      <c r="S36" s="3"/>
    </row>
    <row r="37" spans="1:19" x14ac:dyDescent="0.25">
      <c r="A37" s="1"/>
      <c r="B37" s="54" t="s">
        <v>59</v>
      </c>
      <c r="C37" s="68" t="s">
        <v>60</v>
      </c>
      <c r="D37" s="46">
        <f>'[1]NR 2020'!G38</f>
        <v>4</v>
      </c>
      <c r="E37" s="47">
        <f>'[1]NR 2020'!H38</f>
        <v>0</v>
      </c>
      <c r="F37" s="48">
        <f t="shared" si="6"/>
        <v>4</v>
      </c>
      <c r="G37" s="46">
        <f>'[1]NR 2020'!M38</f>
        <v>10</v>
      </c>
      <c r="H37" s="47">
        <f>'[1]NR 2020'!N38</f>
        <v>0</v>
      </c>
      <c r="I37" s="49">
        <f t="shared" si="7"/>
        <v>10</v>
      </c>
      <c r="J37" s="57">
        <f>'[1]NR 2020'!Y38</f>
        <v>15</v>
      </c>
      <c r="K37" s="58">
        <f>'[1]NR 2020'!Z38</f>
        <v>0</v>
      </c>
      <c r="L37" s="59">
        <f t="shared" si="8"/>
        <v>15</v>
      </c>
      <c r="M37" s="104">
        <v>15</v>
      </c>
      <c r="N37" s="104">
        <v>0</v>
      </c>
      <c r="O37" s="48">
        <f t="shared" si="9"/>
        <v>15</v>
      </c>
      <c r="P37" s="104">
        <v>15</v>
      </c>
      <c r="Q37" s="104">
        <v>0</v>
      </c>
      <c r="R37" s="48">
        <f t="shared" si="10"/>
        <v>15</v>
      </c>
      <c r="S37" s="3"/>
    </row>
    <row r="38" spans="1:19" x14ac:dyDescent="0.25">
      <c r="A38" s="1"/>
      <c r="B38" s="54" t="s">
        <v>61</v>
      </c>
      <c r="C38" s="68" t="s">
        <v>62</v>
      </c>
      <c r="D38" s="46">
        <f>'[1]NR 2020'!G39</f>
        <v>706</v>
      </c>
      <c r="E38" s="47">
        <f>'[1]NR 2020'!H39</f>
        <v>0</v>
      </c>
      <c r="F38" s="48">
        <f t="shared" si="6"/>
        <v>706</v>
      </c>
      <c r="G38" s="46">
        <f>'[1]NR 2020'!M39</f>
        <v>765</v>
      </c>
      <c r="H38" s="47">
        <f>'[1]NR 2020'!N39</f>
        <v>0</v>
      </c>
      <c r="I38" s="49">
        <f t="shared" si="7"/>
        <v>765</v>
      </c>
      <c r="J38" s="57">
        <f>'[1]NR 2020'!Y39</f>
        <v>1165</v>
      </c>
      <c r="K38" s="58">
        <f>'[1]NR 2020'!Z39</f>
        <v>0</v>
      </c>
      <c r="L38" s="59">
        <f t="shared" si="8"/>
        <v>1165</v>
      </c>
      <c r="M38" s="104">
        <v>1165</v>
      </c>
      <c r="N38" s="104">
        <v>0</v>
      </c>
      <c r="O38" s="48">
        <f t="shared" si="9"/>
        <v>1165</v>
      </c>
      <c r="P38" s="104">
        <v>1165</v>
      </c>
      <c r="Q38" s="104">
        <v>0</v>
      </c>
      <c r="R38" s="48">
        <f t="shared" si="10"/>
        <v>1165</v>
      </c>
      <c r="S38" s="3"/>
    </row>
    <row r="39" spans="1:19" x14ac:dyDescent="0.25">
      <c r="A39" s="1"/>
      <c r="B39" s="54" t="s">
        <v>63</v>
      </c>
      <c r="C39" s="107" t="s">
        <v>64</v>
      </c>
      <c r="D39" s="46">
        <v>-165</v>
      </c>
      <c r="E39" s="47">
        <v>0</v>
      </c>
      <c r="F39" s="48">
        <f t="shared" si="6"/>
        <v>-165</v>
      </c>
      <c r="G39" s="46">
        <v>0</v>
      </c>
      <c r="H39" s="47">
        <v>0</v>
      </c>
      <c r="I39" s="73">
        <v>0</v>
      </c>
      <c r="J39" s="57">
        <v>0</v>
      </c>
      <c r="K39" s="58">
        <v>0</v>
      </c>
      <c r="L39" s="59">
        <v>0</v>
      </c>
      <c r="M39" s="108">
        <v>0</v>
      </c>
      <c r="N39" s="108">
        <v>0</v>
      </c>
      <c r="O39" s="72">
        <f t="shared" si="9"/>
        <v>0</v>
      </c>
      <c r="P39" s="108">
        <v>0</v>
      </c>
      <c r="Q39" s="108">
        <v>0</v>
      </c>
      <c r="R39" s="72">
        <f t="shared" si="10"/>
        <v>0</v>
      </c>
      <c r="S39" s="3"/>
    </row>
    <row r="40" spans="1:19" ht="15.75" thickBot="1" x14ac:dyDescent="0.3">
      <c r="A40" s="1"/>
      <c r="B40" s="54" t="s">
        <v>65</v>
      </c>
      <c r="C40" s="107" t="s">
        <v>66</v>
      </c>
      <c r="D40" s="46">
        <f>'[1]NR 2020'!G41</f>
        <v>1115</v>
      </c>
      <c r="E40" s="47">
        <f>'[1]NR 2020'!H41</f>
        <v>0</v>
      </c>
      <c r="F40" s="72">
        <f t="shared" si="6"/>
        <v>1115</v>
      </c>
      <c r="G40" s="46">
        <f>'[1]NR 2020'!M41</f>
        <v>742</v>
      </c>
      <c r="H40" s="47">
        <f>'[1]NR 2020'!N41</f>
        <v>0</v>
      </c>
      <c r="I40" s="73">
        <f t="shared" si="7"/>
        <v>742</v>
      </c>
      <c r="J40" s="57">
        <f>'[1]NR 2020'!Y41</f>
        <v>820</v>
      </c>
      <c r="K40" s="58">
        <f>'[1]NR 2020'!Z41</f>
        <v>0</v>
      </c>
      <c r="L40" s="59">
        <f t="shared" si="8"/>
        <v>820</v>
      </c>
      <c r="M40" s="108">
        <v>777</v>
      </c>
      <c r="N40" s="108">
        <v>0</v>
      </c>
      <c r="O40" s="72">
        <f t="shared" si="9"/>
        <v>777</v>
      </c>
      <c r="P40" s="108">
        <v>727</v>
      </c>
      <c r="Q40" s="108"/>
      <c r="R40" s="72">
        <f t="shared" si="10"/>
        <v>727</v>
      </c>
      <c r="S40" s="3"/>
    </row>
    <row r="41" spans="1:19" ht="15.75" thickBot="1" x14ac:dyDescent="0.3">
      <c r="A41" s="1"/>
      <c r="B41" s="77" t="s">
        <v>67</v>
      </c>
      <c r="C41" s="109" t="s">
        <v>68</v>
      </c>
      <c r="D41" s="110">
        <f>SUM(D28:D33)+SUM(D36:D40)</f>
        <v>14414</v>
      </c>
      <c r="E41" s="110">
        <f>SUM(E28:E33)+SUM(E36:E40)</f>
        <v>16</v>
      </c>
      <c r="F41" s="111">
        <f>SUM(F36:F40)+SUM(F28:F33)</f>
        <v>14430</v>
      </c>
      <c r="G41" s="110">
        <f>SUM(G28:G33)+SUM(G36:G40)</f>
        <v>13095</v>
      </c>
      <c r="H41" s="110">
        <f>SUM(H28:H33)+SUM(H36:H40)</f>
        <v>20</v>
      </c>
      <c r="I41" s="112">
        <f>SUM(I36:I40)+SUM(I28:I33)</f>
        <v>13115</v>
      </c>
      <c r="J41" s="113">
        <f>SUM(J28:J33)+SUM(J36:J40)</f>
        <v>16520</v>
      </c>
      <c r="K41" s="114">
        <f>SUM(K28:K33)+SUM(K36:K40)</f>
        <v>25</v>
      </c>
      <c r="L41" s="113">
        <f>SUM(L36:L40)+SUM(L28:L33)</f>
        <v>16545</v>
      </c>
      <c r="M41" s="110">
        <f>SUM(M28:M33)+SUM(M36:M40)</f>
        <v>16170</v>
      </c>
      <c r="N41" s="110">
        <f>SUM(N28:N33)+SUM(N36:N40)</f>
        <v>25</v>
      </c>
      <c r="O41" s="111">
        <f>SUM(O36:O40)+SUM(O28:O33)</f>
        <v>16195</v>
      </c>
      <c r="P41" s="110">
        <f>SUM(P28:P33)+SUM(P36:P40)</f>
        <v>16070</v>
      </c>
      <c r="Q41" s="110">
        <f>SUM(Q28:Q33)+SUM(Q36:Q40)</f>
        <v>25</v>
      </c>
      <c r="R41" s="111">
        <f>SUM(R36:R40)+SUM(R28:R33)</f>
        <v>16095</v>
      </c>
      <c r="S41" s="3"/>
    </row>
    <row r="42" spans="1:19" ht="19.5" thickBot="1" x14ac:dyDescent="0.35">
      <c r="A42" s="1"/>
      <c r="B42" s="115" t="s">
        <v>69</v>
      </c>
      <c r="C42" s="116" t="s">
        <v>70</v>
      </c>
      <c r="D42" s="117">
        <f t="shared" ref="D42:R42" si="11">D24-D41</f>
        <v>-900</v>
      </c>
      <c r="E42" s="117">
        <f t="shared" si="11"/>
        <v>8</v>
      </c>
      <c r="F42" s="118">
        <f t="shared" si="11"/>
        <v>-892</v>
      </c>
      <c r="G42" s="117">
        <f t="shared" si="11"/>
        <v>0</v>
      </c>
      <c r="H42" s="117">
        <f t="shared" si="11"/>
        <v>0</v>
      </c>
      <c r="I42" s="119">
        <f t="shared" si="11"/>
        <v>0</v>
      </c>
      <c r="J42" s="117">
        <f t="shared" si="11"/>
        <v>0</v>
      </c>
      <c r="K42" s="117">
        <f t="shared" si="11"/>
        <v>0</v>
      </c>
      <c r="L42" s="118">
        <f t="shared" si="11"/>
        <v>0</v>
      </c>
      <c r="M42" s="120">
        <f t="shared" si="11"/>
        <v>0</v>
      </c>
      <c r="N42" s="117">
        <f t="shared" si="11"/>
        <v>0</v>
      </c>
      <c r="O42" s="118">
        <f t="shared" si="11"/>
        <v>0</v>
      </c>
      <c r="P42" s="117">
        <f t="shared" si="11"/>
        <v>0</v>
      </c>
      <c r="Q42" s="117">
        <f t="shared" si="11"/>
        <v>0</v>
      </c>
      <c r="R42" s="118">
        <f t="shared" si="11"/>
        <v>0</v>
      </c>
      <c r="S42" s="3"/>
    </row>
    <row r="43" spans="1:19" ht="15.75" thickBot="1" x14ac:dyDescent="0.3">
      <c r="A43" s="1"/>
      <c r="B43" s="121" t="s">
        <v>71</v>
      </c>
      <c r="C43" s="122" t="s">
        <v>72</v>
      </c>
      <c r="D43" s="123"/>
      <c r="E43" s="124"/>
      <c r="F43" s="125">
        <f>F42-D16</f>
        <v>-4892</v>
      </c>
      <c r="G43" s="123"/>
      <c r="H43" s="126"/>
      <c r="I43" s="127">
        <f>I42-G16</f>
        <v>-4155</v>
      </c>
      <c r="J43" s="128"/>
      <c r="K43" s="126"/>
      <c r="L43" s="125">
        <f>L42-J16</f>
        <v>-4680</v>
      </c>
      <c r="M43" s="129"/>
      <c r="N43" s="126"/>
      <c r="O43" s="125">
        <f>O42-M16</f>
        <v>-4680</v>
      </c>
      <c r="P43" s="123"/>
      <c r="Q43" s="126"/>
      <c r="R43" s="125">
        <f>R42-P16</f>
        <v>-4680</v>
      </c>
      <c r="S43" s="3"/>
    </row>
    <row r="44" spans="1:19" s="135" customFormat="1" ht="8.25" customHeight="1" thickBot="1" x14ac:dyDescent="0.3">
      <c r="A44" s="130"/>
      <c r="B44" s="131"/>
      <c r="C44" s="132"/>
      <c r="D44" s="130"/>
      <c r="E44" s="133"/>
      <c r="F44" s="133"/>
      <c r="G44" s="130"/>
      <c r="H44" s="133"/>
      <c r="I44" s="133"/>
      <c r="J44" s="133"/>
      <c r="K44" s="133"/>
      <c r="L44" s="134"/>
      <c r="M44" s="134"/>
      <c r="N44" s="134"/>
      <c r="O44" s="134"/>
      <c r="P44" s="134"/>
      <c r="Q44" s="134"/>
      <c r="R44" s="134"/>
      <c r="S44" s="134"/>
    </row>
    <row r="45" spans="1:19" s="135" customFormat="1" ht="15.75" customHeight="1" x14ac:dyDescent="0.25">
      <c r="A45" s="130"/>
      <c r="B45" s="136"/>
      <c r="C45" s="137" t="s">
        <v>73</v>
      </c>
      <c r="D45" s="138" t="s">
        <v>74</v>
      </c>
      <c r="E45" s="133"/>
      <c r="F45" s="139"/>
      <c r="G45" s="138" t="s">
        <v>75</v>
      </c>
      <c r="H45" s="133"/>
      <c r="I45" s="133"/>
      <c r="J45" s="138" t="s">
        <v>76</v>
      </c>
      <c r="K45" s="133"/>
      <c r="L45" s="133"/>
      <c r="M45" s="138" t="s">
        <v>77</v>
      </c>
      <c r="N45" s="134"/>
      <c r="O45" s="134"/>
      <c r="P45" s="138" t="s">
        <v>77</v>
      </c>
      <c r="Q45" s="134"/>
      <c r="R45" s="134"/>
      <c r="S45" s="134"/>
    </row>
    <row r="46" spans="1:19" ht="15.75" thickBot="1" x14ac:dyDescent="0.3">
      <c r="A46" s="1"/>
      <c r="B46" s="136"/>
      <c r="C46" s="140"/>
      <c r="D46" s="141">
        <v>0</v>
      </c>
      <c r="E46" s="133"/>
      <c r="F46" s="139"/>
      <c r="G46" s="141">
        <v>0</v>
      </c>
      <c r="H46" s="142"/>
      <c r="I46" s="142"/>
      <c r="J46" s="141">
        <v>0</v>
      </c>
      <c r="K46" s="142"/>
      <c r="L46" s="142"/>
      <c r="M46" s="141">
        <v>0</v>
      </c>
      <c r="N46" s="3"/>
      <c r="O46" s="3"/>
      <c r="P46" s="141">
        <v>0</v>
      </c>
      <c r="Q46" s="3"/>
      <c r="R46" s="3"/>
      <c r="S46" s="3"/>
    </row>
    <row r="47" spans="1:19" s="135" customFormat="1" ht="8.25" customHeight="1" thickBot="1" x14ac:dyDescent="0.3">
      <c r="A47" s="130"/>
      <c r="B47" s="136"/>
      <c r="C47" s="132"/>
      <c r="D47" s="133"/>
      <c r="E47" s="133"/>
      <c r="F47" s="139"/>
      <c r="G47" s="133"/>
      <c r="H47" s="133"/>
      <c r="I47" s="139"/>
      <c r="J47" s="139"/>
      <c r="K47" s="139"/>
      <c r="L47" s="134"/>
      <c r="M47" s="134"/>
      <c r="N47" s="134"/>
      <c r="O47" s="134"/>
      <c r="P47" s="134"/>
      <c r="Q47" s="134"/>
      <c r="R47" s="134"/>
      <c r="S47" s="134"/>
    </row>
    <row r="48" spans="1:19" s="135" customFormat="1" ht="37.5" customHeight="1" thickBot="1" x14ac:dyDescent="0.3">
      <c r="A48" s="130"/>
      <c r="B48" s="136"/>
      <c r="C48" s="137" t="s">
        <v>78</v>
      </c>
      <c r="D48" s="143" t="s">
        <v>79</v>
      </c>
      <c r="E48" s="144" t="s">
        <v>80</v>
      </c>
      <c r="F48" s="139"/>
      <c r="G48" s="143" t="s">
        <v>79</v>
      </c>
      <c r="H48" s="144" t="s">
        <v>80</v>
      </c>
      <c r="I48" s="134"/>
      <c r="J48" s="143" t="s">
        <v>79</v>
      </c>
      <c r="K48" s="144" t="s">
        <v>80</v>
      </c>
      <c r="L48" s="145"/>
      <c r="M48" s="143" t="s">
        <v>79</v>
      </c>
      <c r="N48" s="144" t="s">
        <v>80</v>
      </c>
      <c r="O48" s="134"/>
      <c r="P48" s="143" t="s">
        <v>79</v>
      </c>
      <c r="Q48" s="144" t="s">
        <v>80</v>
      </c>
      <c r="R48" s="134"/>
      <c r="S48" s="134"/>
    </row>
    <row r="49" spans="1:19" ht="15.75" thickBot="1" x14ac:dyDescent="0.3">
      <c r="A49" s="1"/>
      <c r="B49" s="146"/>
      <c r="C49" s="147"/>
      <c r="D49" s="148">
        <v>0</v>
      </c>
      <c r="E49" s="149">
        <v>0</v>
      </c>
      <c r="F49" s="139"/>
      <c r="G49" s="148">
        <v>0</v>
      </c>
      <c r="H49" s="149">
        <v>0</v>
      </c>
      <c r="I49" s="3"/>
      <c r="J49" s="148">
        <v>0</v>
      </c>
      <c r="K49" s="149">
        <v>0</v>
      </c>
      <c r="L49" s="142"/>
      <c r="M49" s="148">
        <v>0</v>
      </c>
      <c r="N49" s="149">
        <v>0</v>
      </c>
      <c r="O49" s="3"/>
      <c r="P49" s="148">
        <v>0</v>
      </c>
      <c r="Q49" s="149">
        <v>0</v>
      </c>
      <c r="R49" s="3"/>
      <c r="S49" s="3"/>
    </row>
    <row r="50" spans="1:19" x14ac:dyDescent="0.25">
      <c r="A50" s="1"/>
      <c r="B50" s="146"/>
      <c r="C50" s="132"/>
      <c r="D50" s="133"/>
      <c r="E50" s="133"/>
      <c r="F50" s="139"/>
      <c r="G50" s="133"/>
      <c r="H50" s="133"/>
      <c r="I50" s="139"/>
      <c r="J50" s="139"/>
      <c r="K50" s="139"/>
      <c r="L50" s="134"/>
      <c r="M50" s="3"/>
      <c r="N50" s="134"/>
      <c r="O50" s="134"/>
      <c r="P50" s="3"/>
      <c r="Q50" s="3"/>
      <c r="R50" s="3"/>
      <c r="S50" s="3"/>
    </row>
    <row r="51" spans="1:19" x14ac:dyDescent="0.25">
      <c r="A51" s="1"/>
      <c r="B51" s="146"/>
      <c r="C51" s="150" t="s">
        <v>81</v>
      </c>
      <c r="D51" s="151" t="s">
        <v>82</v>
      </c>
      <c r="E51" s="133"/>
      <c r="F51" s="3"/>
      <c r="G51" s="151" t="s">
        <v>83</v>
      </c>
      <c r="H51" s="3"/>
      <c r="I51" s="3"/>
      <c r="J51" s="151" t="s">
        <v>84</v>
      </c>
      <c r="K51" s="3"/>
      <c r="L51" s="152"/>
      <c r="M51" s="151" t="s">
        <v>85</v>
      </c>
      <c r="N51" s="152"/>
      <c r="O51" s="152"/>
      <c r="P51" s="151" t="s">
        <v>86</v>
      </c>
      <c r="Q51" s="3"/>
      <c r="R51" s="3"/>
      <c r="S51" s="3"/>
    </row>
    <row r="52" spans="1:19" x14ac:dyDescent="0.25">
      <c r="A52" s="1"/>
      <c r="B52" s="146"/>
      <c r="C52" s="153" t="s">
        <v>87</v>
      </c>
      <c r="D52" s="154">
        <v>0</v>
      </c>
      <c r="E52" s="133"/>
      <c r="F52" s="3"/>
      <c r="G52" s="154">
        <v>0</v>
      </c>
      <c r="H52" s="3"/>
      <c r="I52" s="3"/>
      <c r="J52" s="154">
        <v>0</v>
      </c>
      <c r="K52" s="3"/>
      <c r="L52" s="155"/>
      <c r="M52" s="154">
        <v>0</v>
      </c>
      <c r="N52" s="155"/>
      <c r="O52" s="155"/>
      <c r="P52" s="154">
        <v>0</v>
      </c>
      <c r="Q52" s="3"/>
      <c r="R52" s="3"/>
      <c r="S52" s="3"/>
    </row>
    <row r="53" spans="1:19" x14ac:dyDescent="0.25">
      <c r="A53" s="1"/>
      <c r="B53" s="146"/>
      <c r="C53" s="153" t="s">
        <v>88</v>
      </c>
      <c r="D53" s="154">
        <v>4962.4000000000005</v>
      </c>
      <c r="E53" s="133"/>
      <c r="F53" s="3"/>
      <c r="G53" s="154">
        <v>4962.3999999999996</v>
      </c>
      <c r="H53" s="3"/>
      <c r="I53" s="3"/>
      <c r="J53" s="154">
        <v>4070.4</v>
      </c>
      <c r="K53" s="3"/>
      <c r="L53" s="155"/>
      <c r="M53" s="154">
        <v>4070.4</v>
      </c>
      <c r="N53" s="155"/>
      <c r="O53" s="155"/>
      <c r="P53" s="154">
        <v>4070.4</v>
      </c>
      <c r="Q53" s="3"/>
      <c r="R53" s="3"/>
      <c r="S53" s="3"/>
    </row>
    <row r="54" spans="1:19" x14ac:dyDescent="0.25">
      <c r="A54" s="1"/>
      <c r="B54" s="146"/>
      <c r="C54" s="153" t="s">
        <v>89</v>
      </c>
      <c r="D54" s="154">
        <v>1807.6999999999998</v>
      </c>
      <c r="E54" s="133"/>
      <c r="F54" s="3"/>
      <c r="G54" s="154">
        <v>2874.9</v>
      </c>
      <c r="H54" s="3"/>
      <c r="I54" s="3"/>
      <c r="J54" s="154">
        <v>2535.3999999999996</v>
      </c>
      <c r="K54" s="3"/>
      <c r="L54" s="155"/>
      <c r="M54" s="154">
        <v>3510.9</v>
      </c>
      <c r="N54" s="155"/>
      <c r="O54" s="155"/>
      <c r="P54" s="154">
        <v>4486.3999999999996</v>
      </c>
      <c r="Q54" s="3"/>
      <c r="R54" s="3"/>
      <c r="S54" s="3"/>
    </row>
    <row r="55" spans="1:19" x14ac:dyDescent="0.25">
      <c r="A55" s="1"/>
      <c r="B55" s="146"/>
      <c r="C55" s="153" t="s">
        <v>90</v>
      </c>
      <c r="D55" s="154">
        <v>1235.9000000000001</v>
      </c>
      <c r="E55" s="133"/>
      <c r="F55" s="3"/>
      <c r="G55" s="154">
        <v>1296.9000000000001</v>
      </c>
      <c r="H55" s="3"/>
      <c r="I55" s="3"/>
      <c r="J55" s="154">
        <v>1235.9000000000001</v>
      </c>
      <c r="K55" s="3"/>
      <c r="L55" s="155"/>
      <c r="M55" s="154">
        <v>1235.9000000000001</v>
      </c>
      <c r="N55" s="155"/>
      <c r="O55" s="155"/>
      <c r="P55" s="154">
        <v>1235.9000000000001</v>
      </c>
      <c r="Q55" s="3"/>
      <c r="R55" s="3"/>
      <c r="S55" s="3"/>
    </row>
    <row r="56" spans="1:19" x14ac:dyDescent="0.25">
      <c r="A56" s="1"/>
      <c r="B56" s="146"/>
      <c r="C56" s="156" t="s">
        <v>91</v>
      </c>
      <c r="D56" s="154">
        <v>241.20000000000002</v>
      </c>
      <c r="E56" s="133"/>
      <c r="F56" s="3"/>
      <c r="G56" s="154">
        <v>255.60000000000002</v>
      </c>
      <c r="H56" s="3"/>
      <c r="I56" s="3"/>
      <c r="J56" s="154">
        <v>231.2</v>
      </c>
      <c r="K56" s="3"/>
      <c r="L56" s="155"/>
      <c r="M56" s="154">
        <v>226.2</v>
      </c>
      <c r="N56" s="155"/>
      <c r="O56" s="155"/>
      <c r="P56" s="154">
        <v>221.2</v>
      </c>
      <c r="Q56" s="3"/>
      <c r="R56" s="3"/>
      <c r="S56" s="3"/>
    </row>
    <row r="57" spans="1:19" ht="10.5" customHeight="1" x14ac:dyDescent="0.25">
      <c r="A57" s="1"/>
      <c r="B57" s="146"/>
      <c r="C57" s="132"/>
      <c r="D57" s="133"/>
      <c r="E57" s="13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25">
      <c r="A58" s="1"/>
      <c r="B58" s="146"/>
      <c r="C58" s="150" t="s">
        <v>92</v>
      </c>
      <c r="D58" s="151" t="s">
        <v>82</v>
      </c>
      <c r="E58" s="133"/>
      <c r="F58" s="139"/>
      <c r="G58" s="151" t="s">
        <v>93</v>
      </c>
      <c r="H58" s="133"/>
      <c r="I58" s="139"/>
      <c r="J58" s="151" t="s">
        <v>84</v>
      </c>
      <c r="K58" s="139"/>
      <c r="L58" s="3"/>
      <c r="M58" s="151" t="s">
        <v>85</v>
      </c>
      <c r="N58" s="152"/>
      <c r="O58" s="152"/>
      <c r="P58" s="151" t="s">
        <v>86</v>
      </c>
      <c r="Q58" s="3"/>
      <c r="R58" s="3"/>
      <c r="S58" s="3"/>
    </row>
    <row r="59" spans="1:19" x14ac:dyDescent="0.25">
      <c r="A59" s="1"/>
      <c r="B59" s="146"/>
      <c r="C59" s="153"/>
      <c r="D59" s="157">
        <v>7</v>
      </c>
      <c r="E59" s="133"/>
      <c r="F59" s="139"/>
      <c r="G59" s="157">
        <v>8</v>
      </c>
      <c r="H59" s="133"/>
      <c r="I59" s="139"/>
      <c r="J59" s="157">
        <v>9</v>
      </c>
      <c r="K59" s="139"/>
      <c r="L59" s="3"/>
      <c r="M59" s="157">
        <v>9</v>
      </c>
      <c r="N59" s="3"/>
      <c r="O59" s="3"/>
      <c r="P59" s="157">
        <v>9</v>
      </c>
      <c r="Q59" s="3"/>
      <c r="R59" s="3"/>
      <c r="S59" s="3"/>
    </row>
    <row r="60" spans="1:19" x14ac:dyDescent="0.25">
      <c r="A60" s="1"/>
      <c r="B60" s="146"/>
      <c r="C60" s="132"/>
      <c r="D60" s="133"/>
      <c r="E60" s="133"/>
      <c r="F60" s="139"/>
      <c r="G60" s="133"/>
      <c r="H60" s="133"/>
      <c r="I60" s="139"/>
      <c r="J60" s="139"/>
      <c r="K60" s="139"/>
      <c r="L60" s="3"/>
      <c r="M60" s="3"/>
      <c r="N60" s="3"/>
      <c r="O60" s="3"/>
      <c r="P60" s="3"/>
      <c r="Q60" s="3"/>
      <c r="R60" s="3"/>
      <c r="S60" s="3"/>
    </row>
    <row r="61" spans="1:19" x14ac:dyDescent="0.25">
      <c r="A61" s="1"/>
      <c r="B61" s="158" t="s">
        <v>94</v>
      </c>
      <c r="C61" s="159"/>
      <c r="D61" s="160"/>
      <c r="E61" s="160"/>
      <c r="F61" s="160"/>
      <c r="G61" s="160"/>
      <c r="H61" s="160"/>
      <c r="I61" s="160"/>
      <c r="J61" s="160"/>
      <c r="K61" s="160"/>
      <c r="L61" s="161"/>
      <c r="M61" s="161"/>
      <c r="N61" s="161"/>
      <c r="O61" s="161"/>
      <c r="P61" s="161"/>
      <c r="Q61" s="161"/>
      <c r="R61" s="162"/>
      <c r="S61" s="3"/>
    </row>
    <row r="62" spans="1:19" x14ac:dyDescent="0.25">
      <c r="A62" s="1"/>
      <c r="B62" s="163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64"/>
      <c r="S62" s="3"/>
    </row>
    <row r="63" spans="1:19" x14ac:dyDescent="0.25">
      <c r="A63" s="1"/>
      <c r="B63" s="165"/>
      <c r="C63" s="166"/>
      <c r="D63" s="166"/>
      <c r="E63" s="166"/>
      <c r="F63" s="166"/>
      <c r="G63" s="166"/>
      <c r="H63" s="166"/>
      <c r="I63" s="166"/>
      <c r="J63" s="166"/>
      <c r="K63" s="166"/>
      <c r="L63" s="135"/>
      <c r="M63" s="135"/>
      <c r="N63" s="135"/>
      <c r="O63" s="135"/>
      <c r="P63" s="135"/>
      <c r="Q63" s="135"/>
      <c r="R63" s="164"/>
      <c r="S63" s="3"/>
    </row>
    <row r="64" spans="1:19" x14ac:dyDescent="0.25">
      <c r="A64" s="1"/>
      <c r="B64" s="165"/>
      <c r="C64" s="166"/>
      <c r="D64" s="166"/>
      <c r="E64" s="166"/>
      <c r="F64" s="166"/>
      <c r="G64" s="166"/>
      <c r="H64" s="166"/>
      <c r="I64" s="166"/>
      <c r="J64" s="166"/>
      <c r="K64" s="166"/>
      <c r="L64" s="135"/>
      <c r="M64" s="135"/>
      <c r="N64" s="135"/>
      <c r="O64" s="135"/>
      <c r="P64" s="135"/>
      <c r="Q64" s="135"/>
      <c r="R64" s="164"/>
      <c r="S64" s="3"/>
    </row>
    <row r="65" spans="1:19" x14ac:dyDescent="0.25">
      <c r="A65" s="1"/>
      <c r="B65" s="165"/>
      <c r="C65" s="166"/>
      <c r="D65" s="166"/>
      <c r="E65" s="166"/>
      <c r="F65" s="166"/>
      <c r="G65" s="166"/>
      <c r="H65" s="166"/>
      <c r="I65" s="166"/>
      <c r="J65" s="166"/>
      <c r="K65" s="166"/>
      <c r="L65" s="135"/>
      <c r="M65" s="135"/>
      <c r="N65" s="135"/>
      <c r="O65" s="135"/>
      <c r="P65" s="135"/>
      <c r="Q65" s="135"/>
      <c r="R65" s="164"/>
      <c r="S65" s="3"/>
    </row>
    <row r="66" spans="1:19" x14ac:dyDescent="0.25">
      <c r="A66" s="1"/>
      <c r="B66" s="165"/>
      <c r="C66" s="166"/>
      <c r="D66" s="166"/>
      <c r="E66" s="166"/>
      <c r="F66" s="166"/>
      <c r="G66" s="166"/>
      <c r="H66" s="166"/>
      <c r="I66" s="166"/>
      <c r="J66" s="166"/>
      <c r="K66" s="166"/>
      <c r="L66" s="135"/>
      <c r="M66" s="135"/>
      <c r="N66" s="135"/>
      <c r="O66" s="135"/>
      <c r="P66" s="135"/>
      <c r="Q66" s="135"/>
      <c r="R66" s="164"/>
      <c r="S66" s="3"/>
    </row>
    <row r="67" spans="1:19" x14ac:dyDescent="0.25">
      <c r="A67" s="1"/>
      <c r="B67" s="167"/>
      <c r="C67" s="168"/>
      <c r="D67" s="169"/>
      <c r="E67" s="169"/>
      <c r="F67" s="169"/>
      <c r="G67" s="169"/>
      <c r="H67" s="169"/>
      <c r="I67" s="169"/>
      <c r="J67" s="169"/>
      <c r="K67" s="169"/>
      <c r="L67" s="135"/>
      <c r="M67" s="135"/>
      <c r="N67" s="135"/>
      <c r="O67" s="135"/>
      <c r="P67" s="135"/>
      <c r="Q67" s="135"/>
      <c r="R67" s="164"/>
      <c r="S67" s="3"/>
    </row>
    <row r="68" spans="1:19" x14ac:dyDescent="0.25">
      <c r="A68" s="1"/>
      <c r="B68" s="170"/>
      <c r="C68" s="171"/>
      <c r="D68" s="169"/>
      <c r="E68" s="169"/>
      <c r="F68" s="169"/>
      <c r="G68" s="169"/>
      <c r="H68" s="169"/>
      <c r="I68" s="169"/>
      <c r="J68" s="169"/>
      <c r="K68" s="169"/>
      <c r="L68" s="135"/>
      <c r="M68" s="135"/>
      <c r="N68" s="135"/>
      <c r="O68" s="135"/>
      <c r="P68" s="135"/>
      <c r="Q68" s="135"/>
      <c r="R68" s="164"/>
      <c r="S68" s="3"/>
    </row>
    <row r="69" spans="1:19" x14ac:dyDescent="0.25">
      <c r="A69" s="1"/>
      <c r="B69" s="167"/>
      <c r="C69" s="172"/>
      <c r="D69" s="169"/>
      <c r="E69" s="169"/>
      <c r="F69" s="169"/>
      <c r="G69" s="169"/>
      <c r="H69" s="169"/>
      <c r="I69" s="169"/>
      <c r="J69" s="169"/>
      <c r="K69" s="169"/>
      <c r="L69" s="135"/>
      <c r="M69" s="135"/>
      <c r="N69" s="135"/>
      <c r="O69" s="135"/>
      <c r="P69" s="135"/>
      <c r="Q69" s="135"/>
      <c r="R69" s="164"/>
      <c r="S69" s="3"/>
    </row>
    <row r="70" spans="1:19" x14ac:dyDescent="0.25">
      <c r="A70" s="1"/>
      <c r="B70" s="167"/>
      <c r="C70" s="172"/>
      <c r="D70" s="169"/>
      <c r="E70" s="169"/>
      <c r="F70" s="169"/>
      <c r="G70" s="169"/>
      <c r="H70" s="169"/>
      <c r="I70" s="169"/>
      <c r="J70" s="169"/>
      <c r="K70" s="169"/>
      <c r="L70" s="135"/>
      <c r="M70" s="135"/>
      <c r="N70" s="135"/>
      <c r="O70" s="135"/>
      <c r="P70" s="135"/>
      <c r="Q70" s="135"/>
      <c r="R70" s="164"/>
      <c r="S70" s="3"/>
    </row>
    <row r="71" spans="1:19" x14ac:dyDescent="0.25">
      <c r="A71" s="1"/>
      <c r="B71" s="173"/>
      <c r="C71" s="174"/>
      <c r="D71" s="175"/>
      <c r="E71" s="175"/>
      <c r="F71" s="175"/>
      <c r="G71" s="175"/>
      <c r="H71" s="175"/>
      <c r="I71" s="175"/>
      <c r="J71" s="175"/>
      <c r="K71" s="175"/>
      <c r="L71" s="176"/>
      <c r="M71" s="176"/>
      <c r="N71" s="176"/>
      <c r="O71" s="176"/>
      <c r="P71" s="176"/>
      <c r="Q71" s="176"/>
      <c r="R71" s="177"/>
      <c r="S71" s="3"/>
    </row>
    <row r="72" spans="1:19" x14ac:dyDescent="0.25">
      <c r="A72" s="130"/>
      <c r="B72" s="178"/>
      <c r="C72" s="179"/>
      <c r="D72" s="180"/>
      <c r="E72" s="180"/>
      <c r="F72" s="180"/>
      <c r="G72" s="180"/>
      <c r="H72" s="180"/>
      <c r="I72" s="180"/>
      <c r="J72" s="180"/>
      <c r="K72" s="180"/>
      <c r="L72" s="3"/>
      <c r="M72" s="3"/>
      <c r="N72" s="3"/>
      <c r="O72" s="3"/>
      <c r="P72" s="3"/>
      <c r="Q72" s="3"/>
      <c r="R72" s="3"/>
      <c r="S72" s="3"/>
    </row>
    <row r="73" spans="1:19" x14ac:dyDescent="0.25">
      <c r="A73" s="1"/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81" t="s">
        <v>95</v>
      </c>
      <c r="C74" s="182">
        <v>43704</v>
      </c>
      <c r="D74" s="169"/>
      <c r="E74" s="181"/>
      <c r="F74" s="181" t="s">
        <v>96</v>
      </c>
      <c r="G74" s="183" t="s">
        <v>97</v>
      </c>
      <c r="H74" s="181"/>
      <c r="I74" s="181"/>
      <c r="J74" s="181"/>
      <c r="K74" s="181"/>
      <c r="L74" s="3"/>
      <c r="M74" s="3"/>
      <c r="N74" s="3"/>
      <c r="O74" s="3"/>
      <c r="P74" s="3"/>
      <c r="Q74" s="3"/>
      <c r="R74" s="3"/>
      <c r="S74" s="3"/>
    </row>
    <row r="75" spans="1:19" ht="7.5" customHeight="1" x14ac:dyDescent="0.25">
      <c r="A75" s="1"/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81"/>
      <c r="C76" s="181"/>
      <c r="D76" s="184"/>
      <c r="E76" s="181"/>
      <c r="F76" s="181" t="s">
        <v>98</v>
      </c>
      <c r="G76" s="185"/>
      <c r="H76" s="181"/>
      <c r="I76" s="181"/>
      <c r="J76" s="181"/>
      <c r="K76" s="181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1"/>
      <c r="B77" s="181"/>
      <c r="C77" s="181"/>
      <c r="D77" s="184"/>
      <c r="E77" s="181"/>
      <c r="F77" s="181"/>
      <c r="G77" s="185"/>
      <c r="H77" s="181"/>
      <c r="I77" s="181"/>
      <c r="J77" s="181"/>
      <c r="K77" s="181"/>
      <c r="L77" s="3"/>
      <c r="M77" s="3"/>
      <c r="N77" s="3"/>
      <c r="O77" s="3"/>
      <c r="P77" s="3"/>
      <c r="Q77" s="3"/>
      <c r="R77" s="3"/>
      <c r="S77" s="3"/>
    </row>
    <row r="78" spans="1:19" x14ac:dyDescent="0.25">
      <c r="A78" s="1"/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3"/>
      <c r="M78" s="3"/>
      <c r="N78" s="3"/>
      <c r="O78" s="3"/>
      <c r="P78" s="3"/>
      <c r="Q78" s="3"/>
      <c r="R78" s="3"/>
      <c r="S78" s="3"/>
    </row>
    <row r="79" spans="1:19" x14ac:dyDescent="0.25">
      <c r="A79" s="130"/>
      <c r="B79" s="178"/>
      <c r="C79" s="179"/>
      <c r="D79" s="180"/>
      <c r="E79" s="180"/>
      <c r="F79" s="180"/>
      <c r="G79" s="180"/>
      <c r="H79" s="180"/>
      <c r="I79" s="180"/>
      <c r="J79" s="180"/>
      <c r="K79" s="180"/>
      <c r="L79" s="3"/>
      <c r="M79" s="3"/>
      <c r="N79" s="3"/>
      <c r="O79" s="3"/>
      <c r="P79" s="3"/>
      <c r="Q79" s="3"/>
      <c r="R79" s="3"/>
      <c r="S79" s="3"/>
    </row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t="15" hidden="1" customHeight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t="15" hidden="1" customHeight="1" x14ac:dyDescent="0.25"/>
    <row r="111" ht="15" hidden="1" customHeight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</sheetData>
  <mergeCells count="58">
    <mergeCell ref="C48:C49"/>
    <mergeCell ref="D61:K61"/>
    <mergeCell ref="B63:K63"/>
    <mergeCell ref="B64:K64"/>
    <mergeCell ref="B65:K65"/>
    <mergeCell ref="B66:K66"/>
    <mergeCell ref="N26:N27"/>
    <mergeCell ref="O26:O27"/>
    <mergeCell ref="P26:P27"/>
    <mergeCell ref="Q26:Q27"/>
    <mergeCell ref="R26:R27"/>
    <mergeCell ref="C45:C46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SVR 2021-2022</vt:lpstr>
      <vt:lpstr>'SVR 2021-2022'!Oblast_tisku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Mareš Jan (Ekonom)</cp:lastModifiedBy>
  <dcterms:created xsi:type="dcterms:W3CDTF">2019-11-13T13:39:38Z</dcterms:created>
  <dcterms:modified xsi:type="dcterms:W3CDTF">2019-11-13T13:39:51Z</dcterms:modified>
</cp:coreProperties>
</file>