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erunka - Lesy\VERONIKA\Rozbory Město\2018\"/>
    </mc:Choice>
  </mc:AlternateContent>
  <bookViews>
    <workbookView xWindow="0" yWindow="0" windowWidth="28800" windowHeight="12435" activeTab="2"/>
  </bookViews>
  <sheets>
    <sheet name="Rozpočet PO" sheetId="1" r:id="rId1"/>
    <sheet name="Příloha rozpočet" sheetId="5" r:id="rId2"/>
    <sheet name="Střednědobý výhled hospod. PO 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O25" i="1" l="1"/>
  <c r="N21" i="1"/>
  <c r="Q21" i="2" l="1"/>
  <c r="P21" i="2"/>
  <c r="N21" i="2"/>
  <c r="M21" i="2"/>
  <c r="E21" i="2"/>
  <c r="H21" i="2"/>
  <c r="G21" i="2"/>
  <c r="R26" i="2"/>
  <c r="O26" i="2"/>
  <c r="L26" i="2"/>
  <c r="I26" i="2"/>
  <c r="F26" i="2"/>
  <c r="R25" i="2"/>
  <c r="O25" i="2"/>
  <c r="L25" i="2"/>
  <c r="I25" i="2"/>
  <c r="F25" i="2"/>
  <c r="D21" i="2"/>
  <c r="Q21" i="1"/>
  <c r="R25" i="1" l="1"/>
  <c r="D21" i="1"/>
  <c r="P21" i="1"/>
  <c r="K21" i="1" l="1"/>
  <c r="J35" i="1"/>
  <c r="L25" i="1"/>
  <c r="I25" i="1"/>
  <c r="F25" i="1"/>
  <c r="J21" i="1"/>
  <c r="H21" i="1"/>
  <c r="G21" i="1"/>
  <c r="E21" i="1"/>
  <c r="F20" i="5" l="1"/>
  <c r="K56" i="1" l="1"/>
  <c r="K51" i="1"/>
  <c r="D61" i="1"/>
  <c r="D54" i="1"/>
  <c r="K58" i="1" l="1"/>
  <c r="D63" i="1"/>
  <c r="Q36" i="2" l="1"/>
  <c r="P36" i="2"/>
  <c r="N36" i="2"/>
  <c r="M36" i="2"/>
  <c r="K36" i="2"/>
  <c r="H36" i="2"/>
  <c r="G36" i="2"/>
  <c r="E36" i="2"/>
  <c r="D36" i="2"/>
  <c r="G35" i="1"/>
  <c r="E35" i="1"/>
  <c r="D35" i="1"/>
  <c r="Q35" i="1"/>
  <c r="P35" i="1"/>
  <c r="N35" i="1"/>
  <c r="M35" i="1"/>
  <c r="K35" i="1"/>
  <c r="H35" i="1"/>
  <c r="O35" i="1" l="1"/>
  <c r="R36" i="2"/>
  <c r="O36" i="2"/>
  <c r="I36" i="2"/>
  <c r="F36" i="2"/>
  <c r="R35" i="1"/>
  <c r="L35" i="1"/>
  <c r="I35" i="1"/>
  <c r="F35" i="1"/>
  <c r="R43" i="2"/>
  <c r="R42" i="2"/>
  <c r="R41" i="2"/>
  <c r="Q40" i="2"/>
  <c r="Q35" i="2" s="1"/>
  <c r="P40" i="2"/>
  <c r="P35" i="2" s="1"/>
  <c r="R34" i="2"/>
  <c r="R33" i="2"/>
  <c r="R32" i="2"/>
  <c r="R31" i="2"/>
  <c r="R30" i="2"/>
  <c r="R29" i="2"/>
  <c r="R28" i="2"/>
  <c r="R27" i="2"/>
  <c r="R24" i="2"/>
  <c r="R23" i="2"/>
  <c r="R22" i="2"/>
  <c r="R20" i="2"/>
  <c r="R19" i="2"/>
  <c r="R18" i="2"/>
  <c r="R17" i="2"/>
  <c r="R16" i="2"/>
  <c r="R15" i="2"/>
  <c r="R14" i="2"/>
  <c r="R13" i="2"/>
  <c r="R40" i="2" l="1"/>
  <c r="Q37" i="2"/>
  <c r="Q39" i="2" s="1"/>
  <c r="R21" i="2"/>
  <c r="P37" i="2"/>
  <c r="R38" i="2"/>
  <c r="R35" i="2"/>
  <c r="R37" i="2" l="1"/>
  <c r="P39" i="2"/>
  <c r="R39" i="2" s="1"/>
  <c r="R42" i="1"/>
  <c r="R41" i="1"/>
  <c r="R40" i="1"/>
  <c r="Q39" i="1"/>
  <c r="Q34" i="1" s="1"/>
  <c r="P39" i="1"/>
  <c r="P34" i="1" s="1"/>
  <c r="R33" i="1"/>
  <c r="R32" i="1"/>
  <c r="R31" i="1"/>
  <c r="R30" i="1"/>
  <c r="R29" i="1"/>
  <c r="R28" i="1"/>
  <c r="R27" i="1"/>
  <c r="R26" i="1"/>
  <c r="R24" i="1"/>
  <c r="R23" i="1"/>
  <c r="R22" i="1"/>
  <c r="R20" i="1"/>
  <c r="R19" i="1"/>
  <c r="R18" i="1"/>
  <c r="R17" i="1"/>
  <c r="R16" i="1"/>
  <c r="R15" i="1"/>
  <c r="R14" i="1"/>
  <c r="R13" i="1"/>
  <c r="O42" i="1"/>
  <c r="O41" i="1"/>
  <c r="O40" i="1"/>
  <c r="N39" i="1"/>
  <c r="N34" i="1" s="1"/>
  <c r="M39" i="1"/>
  <c r="O33" i="1"/>
  <c r="O32" i="1"/>
  <c r="O31" i="1"/>
  <c r="O30" i="1"/>
  <c r="O29" i="1"/>
  <c r="O28" i="1"/>
  <c r="O27" i="1"/>
  <c r="O26" i="1"/>
  <c r="O24" i="1"/>
  <c r="O23" i="1"/>
  <c r="O22" i="1"/>
  <c r="O20" i="1"/>
  <c r="O19" i="1"/>
  <c r="O18" i="1"/>
  <c r="O17" i="1"/>
  <c r="O16" i="1"/>
  <c r="O15" i="1"/>
  <c r="O14" i="1"/>
  <c r="O13" i="1"/>
  <c r="L42" i="1"/>
  <c r="L41" i="1"/>
  <c r="L40" i="1"/>
  <c r="K39" i="1"/>
  <c r="K34" i="1" s="1"/>
  <c r="J39" i="1"/>
  <c r="J34" i="1" s="1"/>
  <c r="L33" i="1"/>
  <c r="L32" i="1"/>
  <c r="L31" i="1"/>
  <c r="L30" i="1"/>
  <c r="L29" i="1"/>
  <c r="L28" i="1"/>
  <c r="L27" i="1"/>
  <c r="L26" i="1"/>
  <c r="L24" i="1"/>
  <c r="L23" i="1"/>
  <c r="L22" i="1"/>
  <c r="L20" i="1"/>
  <c r="L19" i="1"/>
  <c r="L18" i="1"/>
  <c r="L17" i="1"/>
  <c r="L16" i="1"/>
  <c r="L15" i="1"/>
  <c r="L14" i="1"/>
  <c r="L13" i="1"/>
  <c r="I42" i="1"/>
  <c r="I41" i="1"/>
  <c r="I40" i="1"/>
  <c r="H39" i="1"/>
  <c r="H34" i="1" s="1"/>
  <c r="G39" i="1"/>
  <c r="G34" i="1" s="1"/>
  <c r="I33" i="1"/>
  <c r="I32" i="1"/>
  <c r="I31" i="1"/>
  <c r="I30" i="1"/>
  <c r="I29" i="1"/>
  <c r="I28" i="1"/>
  <c r="I27" i="1"/>
  <c r="I26" i="1"/>
  <c r="I24" i="1"/>
  <c r="I23" i="1"/>
  <c r="I22" i="1"/>
  <c r="I20" i="1"/>
  <c r="I19" i="1"/>
  <c r="I18" i="1"/>
  <c r="I17" i="1"/>
  <c r="I16" i="1"/>
  <c r="I15" i="1"/>
  <c r="I14" i="1"/>
  <c r="I13" i="1"/>
  <c r="F42" i="1"/>
  <c r="F41" i="1"/>
  <c r="F40" i="1"/>
  <c r="E39" i="1"/>
  <c r="E34" i="1" s="1"/>
  <c r="D39" i="1"/>
  <c r="D34" i="1" s="1"/>
  <c r="F33" i="1"/>
  <c r="F32" i="1"/>
  <c r="F31" i="1"/>
  <c r="F30" i="1"/>
  <c r="F29" i="1"/>
  <c r="F28" i="1"/>
  <c r="F27" i="1"/>
  <c r="F26" i="1"/>
  <c r="F24" i="1"/>
  <c r="F23" i="1"/>
  <c r="F22" i="1"/>
  <c r="F20" i="1"/>
  <c r="F19" i="1"/>
  <c r="F18" i="1"/>
  <c r="F17" i="1"/>
  <c r="F16" i="1"/>
  <c r="F15" i="1"/>
  <c r="F14" i="1"/>
  <c r="F13" i="1"/>
  <c r="O43" i="2"/>
  <c r="O42" i="2"/>
  <c r="O41" i="2"/>
  <c r="N40" i="2"/>
  <c r="N35" i="2" s="1"/>
  <c r="M40" i="2"/>
  <c r="M35" i="2" s="1"/>
  <c r="O34" i="2"/>
  <c r="O33" i="2"/>
  <c r="O32" i="2"/>
  <c r="O31" i="2"/>
  <c r="O30" i="2"/>
  <c r="O29" i="2"/>
  <c r="O28" i="2"/>
  <c r="O27" i="2"/>
  <c r="O24" i="2"/>
  <c r="O23" i="2"/>
  <c r="O22" i="2"/>
  <c r="O20" i="2"/>
  <c r="O19" i="2"/>
  <c r="O18" i="2"/>
  <c r="O17" i="2"/>
  <c r="O16" i="2"/>
  <c r="O15" i="2"/>
  <c r="O14" i="2"/>
  <c r="O13" i="2"/>
  <c r="L43" i="2"/>
  <c r="I43" i="2"/>
  <c r="F43" i="2"/>
  <c r="L42" i="2"/>
  <c r="I42" i="2"/>
  <c r="F42" i="2"/>
  <c r="L41" i="2"/>
  <c r="I41" i="2"/>
  <c r="F41" i="2"/>
  <c r="K40" i="2"/>
  <c r="K35" i="2" s="1"/>
  <c r="J40" i="2"/>
  <c r="J35" i="2" s="1"/>
  <c r="H40" i="2"/>
  <c r="H35" i="2" s="1"/>
  <c r="G40" i="2"/>
  <c r="E40" i="2"/>
  <c r="E35" i="2" s="1"/>
  <c r="D40" i="2"/>
  <c r="D35" i="2" s="1"/>
  <c r="I34" i="2"/>
  <c r="F34" i="2"/>
  <c r="L33" i="2"/>
  <c r="I33" i="2"/>
  <c r="F33" i="2"/>
  <c r="L32" i="2"/>
  <c r="I32" i="2"/>
  <c r="F32" i="2"/>
  <c r="L31" i="2"/>
  <c r="I31" i="2"/>
  <c r="F31" i="2"/>
  <c r="L30" i="2"/>
  <c r="I30" i="2"/>
  <c r="F30" i="2"/>
  <c r="L29" i="2"/>
  <c r="I29" i="2"/>
  <c r="F29" i="2"/>
  <c r="L28" i="2"/>
  <c r="I28" i="2"/>
  <c r="F28" i="2"/>
  <c r="L27" i="2"/>
  <c r="I27" i="2"/>
  <c r="F27" i="2"/>
  <c r="L24" i="2"/>
  <c r="I24" i="2"/>
  <c r="F24" i="2"/>
  <c r="L23" i="2"/>
  <c r="I23" i="2"/>
  <c r="F23" i="2"/>
  <c r="L22" i="2"/>
  <c r="I22" i="2"/>
  <c r="F22" i="2"/>
  <c r="K21" i="2"/>
  <c r="J21" i="2"/>
  <c r="L20" i="2"/>
  <c r="I20" i="2"/>
  <c r="F20" i="2"/>
  <c r="L19" i="2"/>
  <c r="I19" i="2"/>
  <c r="F19" i="2"/>
  <c r="L18" i="2"/>
  <c r="I18" i="2"/>
  <c r="F18" i="2"/>
  <c r="L17" i="2"/>
  <c r="I17" i="2"/>
  <c r="F17" i="2"/>
  <c r="L16" i="2"/>
  <c r="I16" i="2"/>
  <c r="F16" i="2"/>
  <c r="L15" i="2"/>
  <c r="I15" i="2"/>
  <c r="F15" i="2"/>
  <c r="L14" i="2"/>
  <c r="I14" i="2"/>
  <c r="F14" i="2"/>
  <c r="L13" i="2"/>
  <c r="I13" i="2"/>
  <c r="F13" i="2"/>
  <c r="O21" i="1" l="1"/>
  <c r="O38" i="2"/>
  <c r="I40" i="2"/>
  <c r="I21" i="2"/>
  <c r="G35" i="2"/>
  <c r="I35" i="2" s="1"/>
  <c r="I37" i="1"/>
  <c r="F34" i="1"/>
  <c r="F37" i="1"/>
  <c r="F21" i="1"/>
  <c r="F35" i="2"/>
  <c r="O39" i="1"/>
  <c r="R21" i="1"/>
  <c r="R37" i="1"/>
  <c r="L39" i="1"/>
  <c r="M37" i="2"/>
  <c r="M39" i="2" s="1"/>
  <c r="D36" i="1"/>
  <c r="D38" i="1" s="1"/>
  <c r="J36" i="1"/>
  <c r="F21" i="2"/>
  <c r="L21" i="2"/>
  <c r="L40" i="2"/>
  <c r="O21" i="2"/>
  <c r="I21" i="1"/>
  <c r="K36" i="1"/>
  <c r="K38" i="1" s="1"/>
  <c r="M34" i="1"/>
  <c r="G36" i="1"/>
  <c r="G38" i="1" s="1"/>
  <c r="N36" i="1"/>
  <c r="N38" i="1" s="1"/>
  <c r="K37" i="2"/>
  <c r="K39" i="2" s="1"/>
  <c r="L21" i="1"/>
  <c r="P36" i="1"/>
  <c r="R34" i="1"/>
  <c r="Q36" i="1"/>
  <c r="Q38" i="1" s="1"/>
  <c r="R39" i="1"/>
  <c r="O37" i="1"/>
  <c r="M36" i="1"/>
  <c r="O34" i="1"/>
  <c r="L37" i="1"/>
  <c r="L34" i="1"/>
  <c r="I34" i="1"/>
  <c r="H36" i="1"/>
  <c r="H38" i="1" s="1"/>
  <c r="I39" i="1"/>
  <c r="E36" i="1"/>
  <c r="E38" i="1" s="1"/>
  <c r="F39" i="1"/>
  <c r="O35" i="2"/>
  <c r="N37" i="2"/>
  <c r="N39" i="2" s="1"/>
  <c r="O40" i="2"/>
  <c r="H37" i="2"/>
  <c r="H39" i="2" s="1"/>
  <c r="E37" i="2"/>
  <c r="E39" i="2" s="1"/>
  <c r="G37" i="2"/>
  <c r="F40" i="2"/>
  <c r="P38" i="1" l="1"/>
  <c r="R38" i="1" s="1"/>
  <c r="L36" i="1"/>
  <c r="F36" i="1"/>
  <c r="O37" i="2"/>
  <c r="I36" i="1"/>
  <c r="R36" i="1"/>
  <c r="M38" i="1"/>
  <c r="O38" i="1" s="1"/>
  <c r="O36" i="1"/>
  <c r="J38" i="1"/>
  <c r="L38" i="1" s="1"/>
  <c r="I38" i="1"/>
  <c r="F38" i="1"/>
  <c r="O39" i="2"/>
  <c r="F38" i="2"/>
  <c r="I37" i="2"/>
  <c r="L35" i="2"/>
  <c r="I38" i="2"/>
  <c r="D37" i="2"/>
  <c r="G39" i="2" l="1"/>
  <c r="I39" i="2" s="1"/>
  <c r="D39" i="2"/>
  <c r="F39" i="2" s="1"/>
  <c r="F37" i="2"/>
  <c r="L34" i="2"/>
  <c r="J36" i="2"/>
  <c r="L38" i="2" s="1"/>
  <c r="L36" i="2" l="1"/>
  <c r="J37" i="2"/>
  <c r="L37" i="2" l="1"/>
  <c r="J39" i="2"/>
  <c r="L39" i="2" s="1"/>
</calcChain>
</file>

<file path=xl/sharedStrings.xml><?xml version="1.0" encoding="utf-8"?>
<sst xmlns="http://schemas.openxmlformats.org/spreadsheetml/2006/main" count="287" uniqueCount="156">
  <si>
    <t>1.</t>
  </si>
  <si>
    <t>Tržby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</si>
  <si>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</si>
  <si>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</si>
  <si>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</si>
  <si>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</si>
  <si>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</si>
  <si>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</si>
  <si>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</si>
  <si>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</si>
  <si>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</si>
  <si>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</si>
  <si>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</si>
  <si>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</si>
  <si>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</si>
  <si>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</si>
  <si>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</si>
  <si>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</si>
  <si>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</si>
  <si>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</si>
  <si>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</si>
  <si>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</si>
  <si>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</si>
  <si>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</si>
  <si>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</si>
  <si>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</si>
  <si>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</si>
  <si>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</si>
  <si>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</si>
  <si>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</si>
  <si>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</si>
  <si>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</si>
  <si>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</si>
  <si>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</si>
  <si>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</si>
  <si>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Odvod</t>
  </si>
  <si>
    <t>20.</t>
  </si>
  <si>
    <t>21.</t>
  </si>
  <si>
    <t>ostatní</t>
  </si>
  <si>
    <t>22.</t>
  </si>
  <si>
    <t>Investiční dotace</t>
  </si>
  <si>
    <t xml:space="preserve">Poř.č. řádku </t>
  </si>
  <si>
    <t>Ukazatel</t>
  </si>
  <si>
    <t>Hlavní činnost</t>
  </si>
  <si>
    <t>Doplňková činnost</t>
  </si>
  <si>
    <t>Celkem</t>
  </si>
  <si>
    <t>a</t>
  </si>
  <si>
    <t>sl.1</t>
  </si>
  <si>
    <t>sl.2</t>
  </si>
  <si>
    <t>sl.3</t>
  </si>
  <si>
    <t>sl.1+sl.2</t>
  </si>
  <si>
    <t>v tom:  mzdy zaměstnanců</t>
  </si>
  <si>
    <t>v tom:  z provozu</t>
  </si>
  <si>
    <t>Sestavil dne:</t>
  </si>
  <si>
    <t>Schválil dne:</t>
  </si>
  <si>
    <t>Jméno:</t>
  </si>
  <si>
    <t>Podpis:</t>
  </si>
  <si>
    <t>tis.Kč</t>
  </si>
  <si>
    <t>stav investičního fondu k 1.1.</t>
  </si>
  <si>
    <t>příděl z rezervního fondu organizace</t>
  </si>
  <si>
    <t>příděl z odpisů dlouhodobého majetku</t>
  </si>
  <si>
    <t>investiční dotace z rozpočtu zřizovatele</t>
  </si>
  <si>
    <t>investiční dotace ze SR a SF</t>
  </si>
  <si>
    <t>ostatní zdroje</t>
  </si>
  <si>
    <t>ZDROJE FONDU CELKEM</t>
  </si>
  <si>
    <t>opravy a údržba nemovitého majetku</t>
  </si>
  <si>
    <t>rekonstrukce a modernizace</t>
  </si>
  <si>
    <t>pořízení dlouhodobého majetku</t>
  </si>
  <si>
    <t>ostatní použití (např. splátky inv.úvěrů)</t>
  </si>
  <si>
    <t>odvod do rozpočtu zřizovatele</t>
  </si>
  <si>
    <t>POUŽITÍ FONDU CELKEM</t>
  </si>
  <si>
    <t>TVORBA A POUŽITÍ FONDU INVESTIC</t>
  </si>
  <si>
    <t>A) Provozní hospodaření</t>
  </si>
  <si>
    <t>B) Použití fondů</t>
  </si>
  <si>
    <t>ostatní zdroje fondu</t>
  </si>
  <si>
    <t>použití fondu na provozní náklady</t>
  </si>
  <si>
    <t>ost.použití fondu (mj.ztráta z min.let)</t>
  </si>
  <si>
    <t>FOND ODMĚN</t>
  </si>
  <si>
    <t>tis. Kč</t>
  </si>
  <si>
    <t>REZERVNÍ FOND</t>
  </si>
  <si>
    <t xml:space="preserve">stav rezervního fondu k 1.1. </t>
  </si>
  <si>
    <t>stav fondu odměn k 1.1.</t>
  </si>
  <si>
    <t xml:space="preserve">příděl z hospodářského výsledku </t>
  </si>
  <si>
    <t>příděl z hospodářského výsledku</t>
  </si>
  <si>
    <t xml:space="preserve">Zdroje fondu celkem </t>
  </si>
  <si>
    <t xml:space="preserve">použití fondu do investičního fondu použití fondu </t>
  </si>
  <si>
    <t>na mzdy</t>
  </si>
  <si>
    <t xml:space="preserve">Použití rezervního fondu celkem </t>
  </si>
  <si>
    <t>Použití fondu odměn celkem</t>
  </si>
  <si>
    <t>Název organizace:</t>
  </si>
  <si>
    <t>IČO:</t>
  </si>
  <si>
    <t>Sídlo:</t>
  </si>
  <si>
    <t>Rozpočet na rok Y-1</t>
  </si>
  <si>
    <t>sl.4</t>
  </si>
  <si>
    <t>sl.3+sl.4</t>
  </si>
  <si>
    <t>Poslední upr rozpočet Y-1</t>
  </si>
  <si>
    <t>Skutečnost Y-1</t>
  </si>
  <si>
    <t>Akt. předp. Skutečn. roku y-1</t>
  </si>
  <si>
    <t>Rozpočet na rok Y</t>
  </si>
  <si>
    <t>Příspěvek zřizovatele - provozní</t>
  </si>
  <si>
    <t>Příspěvek zřizovatele - účelový (s vyúčtováním)</t>
  </si>
  <si>
    <t>Zúčtování 403 do výnosů</t>
  </si>
  <si>
    <t>Zapojení fondů do výnosů</t>
  </si>
  <si>
    <t>23.</t>
  </si>
  <si>
    <t>24.</t>
  </si>
  <si>
    <t>25.</t>
  </si>
  <si>
    <t>26.</t>
  </si>
  <si>
    <t>sl.5</t>
  </si>
  <si>
    <t>sl.6</t>
  </si>
  <si>
    <t>sl.5+sl.6</t>
  </si>
  <si>
    <t>sl.7</t>
  </si>
  <si>
    <t>sl.8</t>
  </si>
  <si>
    <t>sl.7+sl.8</t>
  </si>
  <si>
    <t>sl.9</t>
  </si>
  <si>
    <t>sl.10</t>
  </si>
  <si>
    <t>sl.9+sl.10</t>
  </si>
  <si>
    <t>Rozpočet předchozího roku</t>
  </si>
  <si>
    <t>Rozpočet aktuálního roku</t>
  </si>
  <si>
    <t>Výhled roku X</t>
  </si>
  <si>
    <t>Výhled roku X+1</t>
  </si>
  <si>
    <t>Výsledek hospodaření bez příspěvku zřizovatele</t>
  </si>
  <si>
    <t>27.</t>
  </si>
  <si>
    <t>28.</t>
  </si>
  <si>
    <t>29.</t>
  </si>
  <si>
    <t>Výsledek hospodaření</t>
  </si>
  <si>
    <t>Odvod (rozpis viz níže)</t>
  </si>
  <si>
    <t>Výhled roku X+2</t>
  </si>
  <si>
    <t>Rozpočet výnosů a nákladů příspěvkových organizací na rok 2018</t>
  </si>
  <si>
    <t>Střednědobý výhled rozpočtu hospodaření příspěvkové organizace na období let 2019-2020</t>
  </si>
  <si>
    <t>Plán investičního fondu k 31.12.</t>
  </si>
  <si>
    <t>Plán rezervního fondu k 31.12.</t>
  </si>
  <si>
    <t>Provozní dotace z jiných zdrojů mimo SMCH</t>
  </si>
  <si>
    <t>Priorita (A/B/C)</t>
  </si>
  <si>
    <t>Odhad nákladů</t>
  </si>
  <si>
    <t>Požadavek do zásobníku projektů, investic v dalších letech</t>
  </si>
  <si>
    <t>E) Požadavek do zásobníku projektů, investic v dalších letech (pro střednědobý výhled)</t>
  </si>
  <si>
    <t>Požadavek na čerpání fondu oprav</t>
  </si>
  <si>
    <t>Požadavek na investice</t>
  </si>
  <si>
    <t>Příloha k návrhu rozpočtu příspěvkových organizací pro rok 2018</t>
  </si>
  <si>
    <t>C) Požadavek na čerpání fondu oprav majetku města v roce 2018</t>
  </si>
  <si>
    <t>D) Požadavek na investice v roce 2018</t>
  </si>
  <si>
    <t>podpis</t>
  </si>
  <si>
    <r>
      <t xml:space="preserve">IČO: </t>
    </r>
    <r>
      <rPr>
        <b/>
        <sz val="11"/>
        <color theme="1"/>
        <rFont val="Calibri"/>
        <family val="2"/>
        <charset val="238"/>
        <scheme val="minor"/>
      </rPr>
      <t>46790080</t>
    </r>
  </si>
  <si>
    <r>
      <t xml:space="preserve">Sídlo: </t>
    </r>
    <r>
      <rPr>
        <b/>
        <sz val="11"/>
        <color theme="1"/>
        <rFont val="Calibri"/>
        <family val="2"/>
        <charset val="238"/>
        <scheme val="minor"/>
      </rPr>
      <t>Hora Svatého Šebestiána 90, 431 82</t>
    </r>
  </si>
  <si>
    <t>Aktivace oběžného majetku</t>
  </si>
  <si>
    <t>30.</t>
  </si>
  <si>
    <r>
      <t xml:space="preserve">Název organizace: </t>
    </r>
    <r>
      <rPr>
        <b/>
        <sz val="11"/>
        <color theme="1"/>
        <rFont val="Calibri"/>
        <family val="2"/>
        <charset val="238"/>
        <scheme val="minor"/>
      </rPr>
      <t>Městské lesy Chomutov, p.o.</t>
    </r>
  </si>
  <si>
    <t>Městské lesy Chomutov, p.o.</t>
  </si>
  <si>
    <t>Hora Svatého Šebestiána 90, 431 82</t>
  </si>
  <si>
    <t>31.</t>
  </si>
  <si>
    <t>Změna stavu zásob vlastní výroby</t>
  </si>
  <si>
    <t>Sestavil dne: 25. 8. 2017</t>
  </si>
  <si>
    <t>Schválil dne: 25. 8. 2017</t>
  </si>
  <si>
    <t>Ing. Veronika Purkrábek</t>
  </si>
  <si>
    <t>Petr Markes</t>
  </si>
  <si>
    <t xml:space="preserve">Organizace nám pro rok 2018 v plánu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</si>
</sst>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5186AA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2" fillId="0" borderId="0"/>
  </cellStyleXfs>
  <cellXfs count="125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0" xfId="0" applyFont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7" xfId="0" applyBorder="1" applyAlignment="1">
      <alignment horizontal="left"/>
    </xf>
    <xf numFmtId="0" fontId="4" fillId="0" borderId="27" xfId="0" applyFont="1" applyBorder="1"/>
    <xf numFmtId="0" fontId="0" fillId="0" borderId="27" xfId="0" applyBorder="1"/>
    <xf numFmtId="0" fontId="0" fillId="0" borderId="27" xfId="0" applyBorder="1" applyAlignment="1">
      <alignment horizontal="left" indent="5"/>
    </xf>
    <xf numFmtId="0" fontId="1" fillId="0" borderId="27" xfId="0" applyFont="1" applyBorder="1"/>
    <xf numFmtId="0" fontId="1" fillId="0" borderId="5" xfId="0" applyFont="1" applyBorder="1"/>
    <xf numFmtId="164" fontId="2" fillId="0" borderId="19" xfId="0" applyNumberFormat="1" applyFont="1" applyBorder="1" applyAlignment="1">
      <alignment horizontal="right"/>
    </xf>
    <xf numFmtId="164" fontId="0" fillId="0" borderId="3" xfId="0" applyNumberFormat="1" applyBorder="1"/>
    <xf numFmtId="164" fontId="0" fillId="0" borderId="1" xfId="0" applyNumberFormat="1" applyBorder="1"/>
    <xf numFmtId="164" fontId="1" fillId="0" borderId="3" xfId="0" applyNumberFormat="1" applyFont="1" applyBorder="1"/>
    <xf numFmtId="164" fontId="6" fillId="0" borderId="19" xfId="0" applyNumberFormat="1" applyFont="1" applyBorder="1" applyAlignment="1">
      <alignment horizontal="right"/>
    </xf>
    <xf numFmtId="164" fontId="1" fillId="0" borderId="1" xfId="0" applyNumberFormat="1" applyFont="1" applyBorder="1"/>
    <xf numFmtId="164" fontId="0" fillId="0" borderId="29" xfId="0" applyNumberFormat="1" applyBorder="1"/>
    <xf numFmtId="164" fontId="0" fillId="0" borderId="30" xfId="0" applyNumberFormat="1" applyBorder="1"/>
    <xf numFmtId="164" fontId="2" fillId="0" borderId="31" xfId="0" applyNumberFormat="1" applyFont="1" applyBorder="1" applyAlignment="1">
      <alignment horizontal="right"/>
    </xf>
    <xf numFmtId="0" fontId="1" fillId="0" borderId="28" xfId="0" applyFont="1" applyBorder="1" applyAlignment="1">
      <alignment horizontal="left"/>
    </xf>
    <xf numFmtId="164" fontId="1" fillId="0" borderId="15" xfId="0" applyNumberFormat="1" applyFont="1" applyBorder="1"/>
    <xf numFmtId="164" fontId="2" fillId="0" borderId="32" xfId="0" applyNumberFormat="1" applyFont="1" applyBorder="1" applyAlignment="1">
      <alignment horizontal="right"/>
    </xf>
    <xf numFmtId="0" fontId="1" fillId="0" borderId="25" xfId="0" applyFont="1" applyBorder="1"/>
    <xf numFmtId="164" fontId="1" fillId="0" borderId="13" xfId="0" applyNumberFormat="1" applyFont="1" applyBorder="1"/>
    <xf numFmtId="164" fontId="6" fillId="0" borderId="8" xfId="0" applyNumberFormat="1" applyFont="1" applyBorder="1" applyAlignment="1">
      <alignment horizontal="right"/>
    </xf>
    <xf numFmtId="0" fontId="0" fillId="0" borderId="28" xfId="0" applyBorder="1" applyAlignment="1">
      <alignment horizontal="left" indent="5"/>
    </xf>
    <xf numFmtId="164" fontId="0" fillId="0" borderId="15" xfId="0" applyNumberFormat="1" applyBorder="1"/>
    <xf numFmtId="164" fontId="0" fillId="0" borderId="10" xfId="0" applyNumberFormat="1" applyBorder="1"/>
    <xf numFmtId="164" fontId="2" fillId="0" borderId="20" xfId="0" applyNumberFormat="1" applyFont="1" applyBorder="1" applyAlignment="1">
      <alignment horizontal="right"/>
    </xf>
    <xf numFmtId="14" fontId="0" fillId="0" borderId="0" xfId="0" applyNumberFormat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Font="1" applyBorder="1"/>
    <xf numFmtId="0" fontId="5" fillId="3" borderId="27" xfId="0" applyFont="1" applyFill="1" applyBorder="1"/>
    <xf numFmtId="164" fontId="1" fillId="2" borderId="1" xfId="0" applyNumberFormat="1" applyFont="1" applyFill="1" applyBorder="1"/>
    <xf numFmtId="0" fontId="9" fillId="4" borderId="37" xfId="1" applyFont="1" applyFill="1" applyBorder="1" applyAlignment="1" applyProtection="1">
      <alignment horizontal="center"/>
    </xf>
    <xf numFmtId="10" fontId="9" fillId="4" borderId="38" xfId="1" applyNumberFormat="1" applyFont="1" applyFill="1" applyBorder="1" applyAlignment="1" applyProtection="1">
      <alignment horizontal="center"/>
    </xf>
    <xf numFmtId="0" fontId="11" fillId="0" borderId="25" xfId="1" applyFont="1" applyBorder="1" applyAlignment="1" applyProtection="1">
      <alignment horizontal="center"/>
      <protection locked="0"/>
    </xf>
    <xf numFmtId="4" fontId="10" fillId="0" borderId="40" xfId="1" applyNumberFormat="1" applyFont="1" applyBorder="1" applyAlignment="1" applyProtection="1">
      <alignment horizontal="right" indent="1"/>
      <protection locked="0"/>
    </xf>
    <xf numFmtId="0" fontId="11" fillId="0" borderId="27" xfId="1" applyFont="1" applyBorder="1" applyAlignment="1" applyProtection="1">
      <alignment horizontal="center"/>
      <protection locked="0"/>
    </xf>
    <xf numFmtId="4" fontId="10" fillId="0" borderId="41" xfId="1" applyNumberFormat="1" applyFont="1" applyBorder="1" applyAlignment="1" applyProtection="1">
      <alignment horizontal="right" indent="1"/>
      <protection locked="0"/>
    </xf>
    <xf numFmtId="0" fontId="11" fillId="0" borderId="28" xfId="1" applyFont="1" applyBorder="1" applyAlignment="1" applyProtection="1">
      <alignment horizontal="center"/>
      <protection locked="0"/>
    </xf>
    <xf numFmtId="4" fontId="10" fillId="0" borderId="44" xfId="1" applyNumberFormat="1" applyFont="1" applyBorder="1" applyAlignment="1" applyProtection="1">
      <alignment horizontal="right" indent="1"/>
      <protection locked="0"/>
    </xf>
    <xf numFmtId="0" fontId="11" fillId="0" borderId="33" xfId="1" applyFont="1" applyBorder="1" applyAlignment="1" applyProtection="1">
      <alignment horizontal="center"/>
    </xf>
    <xf numFmtId="4" fontId="11" fillId="0" borderId="45" xfId="1" applyNumberFormat="1" applyFont="1" applyBorder="1" applyAlignment="1" applyProtection="1">
      <alignment horizontal="right" indent="1"/>
    </xf>
    <xf numFmtId="0" fontId="10" fillId="0" borderId="0" xfId="1" applyFont="1" applyProtection="1"/>
    <xf numFmtId="4" fontId="10" fillId="0" borderId="0" xfId="1" applyNumberFormat="1" applyFont="1" applyProtection="1"/>
    <xf numFmtId="4" fontId="9" fillId="4" borderId="8" xfId="1" applyNumberFormat="1" applyFont="1" applyFill="1" applyBorder="1" applyAlignment="1" applyProtection="1">
      <alignment horizontal="center"/>
    </xf>
    <xf numFmtId="4" fontId="10" fillId="0" borderId="46" xfId="1" applyNumberFormat="1" applyFont="1" applyBorder="1" applyAlignment="1" applyProtection="1">
      <alignment horizontal="right" indent="1"/>
      <protection locked="0"/>
    </xf>
    <xf numFmtId="4" fontId="10" fillId="0" borderId="11" xfId="1" applyNumberFormat="1" applyFont="1" applyBorder="1" applyAlignment="1" applyProtection="1">
      <alignment horizontal="right" indent="1"/>
      <protection locked="0"/>
    </xf>
    <xf numFmtId="0" fontId="7" fillId="0" borderId="0" xfId="1" applyFont="1" applyProtection="1"/>
    <xf numFmtId="49" fontId="10" fillId="0" borderId="0" xfId="1" applyNumberFormat="1" applyFont="1" applyBorder="1" applyAlignment="1" applyProtection="1">
      <alignment horizontal="left" indent="1"/>
      <protection locked="0"/>
    </xf>
    <xf numFmtId="0" fontId="9" fillId="4" borderId="16" xfId="1" applyFont="1" applyFill="1" applyBorder="1" applyAlignment="1" applyProtection="1"/>
    <xf numFmtId="0" fontId="9" fillId="4" borderId="18" xfId="1" applyFont="1" applyFill="1" applyBorder="1" applyAlignment="1" applyProtection="1"/>
    <xf numFmtId="0" fontId="9" fillId="4" borderId="26" xfId="1" applyFont="1" applyFill="1" applyBorder="1" applyAlignment="1" applyProtection="1">
      <alignment horizontal="center"/>
    </xf>
    <xf numFmtId="4" fontId="9" fillId="4" borderId="19" xfId="1" applyNumberFormat="1" applyFont="1" applyFill="1" applyBorder="1" applyAlignment="1" applyProtection="1">
      <alignment horizontal="center"/>
    </xf>
    <xf numFmtId="0" fontId="11" fillId="0" borderId="0" xfId="1" applyFont="1" applyBorder="1" applyAlignment="1" applyProtection="1">
      <alignment horizontal="center"/>
      <protection locked="0"/>
    </xf>
    <xf numFmtId="4" fontId="10" fillId="0" borderId="0" xfId="1" applyNumberFormat="1" applyFont="1" applyBorder="1" applyAlignment="1" applyProtection="1">
      <alignment horizontal="right" indent="1"/>
      <protection locked="0"/>
    </xf>
    <xf numFmtId="0" fontId="0" fillId="0" borderId="0" xfId="0" applyBorder="1"/>
    <xf numFmtId="49" fontId="7" fillId="0" borderId="0" xfId="1" applyNumberFormat="1" applyFont="1" applyBorder="1" applyAlignment="1" applyProtection="1">
      <alignment horizontal="left"/>
      <protection locked="0"/>
    </xf>
    <xf numFmtId="164" fontId="0" fillId="0" borderId="3" xfId="0" applyNumberForma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2" fillId="0" borderId="18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1" fillId="0" borderId="0" xfId="0" applyFont="1" applyAlignment="1">
      <alignment horizontal="left"/>
    </xf>
    <xf numFmtId="164" fontId="1" fillId="2" borderId="1" xfId="0" applyNumberFormat="1" applyFont="1" applyFill="1" applyBorder="1" applyAlignment="1">
      <alignment horizontal="right"/>
    </xf>
    <xf numFmtId="164" fontId="1" fillId="0" borderId="15" xfId="0" applyNumberFormat="1" applyFont="1" applyBorder="1" applyAlignment="1">
      <alignment horizontal="right"/>
    </xf>
    <xf numFmtId="164" fontId="1" fillId="0" borderId="13" xfId="0" applyNumberFormat="1" applyFont="1" applyBorder="1" applyAlignment="1">
      <alignment horizontal="right"/>
    </xf>
    <xf numFmtId="164" fontId="0" fillId="0" borderId="15" xfId="0" applyNumberFormat="1" applyBorder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29" xfId="0" applyNumberFormat="1" applyBorder="1" applyAlignment="1">
      <alignment horizontal="right"/>
    </xf>
    <xf numFmtId="164" fontId="0" fillId="0" borderId="30" xfId="0" applyNumberFormat="1" applyBorder="1" applyAlignment="1">
      <alignment horizontal="right"/>
    </xf>
    <xf numFmtId="165" fontId="0" fillId="0" borderId="1" xfId="0" applyNumberFormat="1" applyBorder="1"/>
    <xf numFmtId="164" fontId="0" fillId="0" borderId="36" xfId="0" applyNumberFormat="1" applyFill="1" applyBorder="1"/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0" fillId="0" borderId="24" xfId="1" applyNumberFormat="1" applyFont="1" applyBorder="1" applyAlignment="1" applyProtection="1">
      <alignment horizontal="left" indent="1"/>
      <protection locked="0"/>
    </xf>
    <xf numFmtId="49" fontId="10" fillId="0" borderId="4" xfId="1" applyNumberFormat="1" applyFont="1" applyBorder="1" applyAlignment="1" applyProtection="1">
      <alignment horizontal="left" indent="1"/>
      <protection locked="0"/>
    </xf>
    <xf numFmtId="49" fontId="10" fillId="0" borderId="41" xfId="1" applyNumberFormat="1" applyFont="1" applyBorder="1" applyAlignment="1" applyProtection="1">
      <alignment horizontal="left" indent="1"/>
      <protection locked="0"/>
    </xf>
    <xf numFmtId="0" fontId="9" fillId="4" borderId="35" xfId="1" applyFont="1" applyFill="1" applyBorder="1" applyAlignment="1" applyProtection="1">
      <alignment horizontal="left"/>
    </xf>
    <xf numFmtId="0" fontId="9" fillId="4" borderId="36" xfId="1" applyFont="1" applyFill="1" applyBorder="1" applyAlignment="1" applyProtection="1">
      <alignment horizontal="left"/>
    </xf>
    <xf numFmtId="49" fontId="10" fillId="0" borderId="23" xfId="1" applyNumberFormat="1" applyFont="1" applyBorder="1" applyAlignment="1" applyProtection="1">
      <alignment horizontal="left" indent="1"/>
      <protection locked="0"/>
    </xf>
    <xf numFmtId="49" fontId="10" fillId="0" borderId="39" xfId="1" applyNumberFormat="1" applyFont="1" applyBorder="1" applyAlignment="1" applyProtection="1">
      <alignment horizontal="left" indent="1"/>
      <protection locked="0"/>
    </xf>
    <xf numFmtId="49" fontId="10" fillId="0" borderId="40" xfId="1" applyNumberFormat="1" applyFont="1" applyBorder="1" applyAlignment="1" applyProtection="1">
      <alignment horizontal="left" indent="1"/>
      <protection locked="0"/>
    </xf>
    <xf numFmtId="49" fontId="10" fillId="0" borderId="42" xfId="1" applyNumberFormat="1" applyFont="1" applyBorder="1" applyAlignment="1" applyProtection="1">
      <alignment horizontal="left" indent="1"/>
      <protection locked="0"/>
    </xf>
    <xf numFmtId="49" fontId="10" fillId="0" borderId="43" xfId="1" applyNumberFormat="1" applyFont="1" applyBorder="1" applyAlignment="1" applyProtection="1">
      <alignment horizontal="left" indent="1"/>
      <protection locked="0"/>
    </xf>
    <xf numFmtId="49" fontId="10" fillId="0" borderId="44" xfId="1" applyNumberFormat="1" applyFont="1" applyBorder="1" applyAlignment="1" applyProtection="1">
      <alignment horizontal="left" indent="1"/>
      <protection locked="0"/>
    </xf>
    <xf numFmtId="0" fontId="9" fillId="4" borderId="6" xfId="1" applyFont="1" applyFill="1" applyBorder="1" applyAlignment="1" applyProtection="1">
      <alignment horizontal="left"/>
    </xf>
    <xf numFmtId="0" fontId="9" fillId="4" borderId="7" xfId="1" applyFont="1" applyFill="1" applyBorder="1" applyAlignment="1" applyProtection="1">
      <alignment horizontal="left"/>
    </xf>
    <xf numFmtId="0" fontId="11" fillId="0" borderId="47" xfId="1" applyFont="1" applyBorder="1" applyAlignment="1" applyProtection="1">
      <alignment horizontal="left"/>
    </xf>
    <xf numFmtId="0" fontId="11" fillId="0" borderId="34" xfId="1" applyFont="1" applyBorder="1" applyAlignment="1" applyProtection="1">
      <alignment horizontal="left"/>
    </xf>
    <xf numFmtId="0" fontId="11" fillId="0" borderId="48" xfId="1" applyFont="1" applyBorder="1" applyAlignment="1" applyProtection="1">
      <alignment horizontal="left"/>
    </xf>
  </cellXfs>
  <cellStyles count="3">
    <cellStyle name="Normální" xfId="0" builtinId="0"/>
    <cellStyle name="Normální 2" xfId="2"/>
    <cellStyle name="normální_Tabulka školy, návrh rozpočtu" xfId="1"/>
  </cellStyles>
  <dxfs count="27">
    <dxf>
      <font>
        <color rgb="FF00B050"/>
      </font>
    </dxf>
    <dxf>
      <font>
        <color rgb="FFF29400"/>
      </font>
    </dxf>
    <dxf>
      <font>
        <color rgb="FFFF0000"/>
      </font>
    </dxf>
    <dxf>
      <font>
        <color rgb="FF00B050"/>
      </font>
    </dxf>
    <dxf>
      <font>
        <color rgb="FFF29400"/>
      </font>
    </dxf>
    <dxf>
      <font>
        <color rgb="FFFF0000"/>
      </font>
    </dxf>
    <dxf>
      <font>
        <color rgb="FF00B050"/>
      </font>
    </dxf>
    <dxf>
      <font>
        <color rgb="FFF29400"/>
      </font>
    </dxf>
    <dxf>
      <font>
        <color rgb="FFFF0000"/>
      </font>
    </dxf>
    <dxf>
      <font>
        <color rgb="FF00B050"/>
      </font>
    </dxf>
    <dxf>
      <font>
        <color rgb="FFF29400"/>
      </font>
    </dxf>
    <dxf>
      <font>
        <color rgb="FFFF0000"/>
      </font>
    </dxf>
    <dxf>
      <font>
        <color rgb="FF00B050"/>
      </font>
    </dxf>
    <dxf>
      <font>
        <color rgb="FFF29400"/>
      </font>
    </dxf>
    <dxf>
      <font>
        <color rgb="FFFF0000"/>
      </font>
    </dxf>
    <dxf>
      <font>
        <color rgb="FF00B050"/>
      </font>
    </dxf>
    <dxf>
      <font>
        <color rgb="FFF29400"/>
      </font>
    </dxf>
    <dxf>
      <font>
        <color rgb="FFFF0000"/>
      </font>
    </dxf>
    <dxf>
      <font>
        <color rgb="FF00B050"/>
      </font>
    </dxf>
    <dxf>
      <font>
        <color rgb="FFF29400"/>
      </font>
    </dxf>
    <dxf>
      <font>
        <color rgb="FFFF0000"/>
      </font>
    </dxf>
    <dxf>
      <font>
        <color rgb="FF00B050"/>
      </font>
    </dxf>
    <dxf>
      <font>
        <color rgb="FFF29400"/>
      </font>
    </dxf>
    <dxf>
      <font>
        <color rgb="FFFF0000"/>
      </font>
    </dxf>
    <dxf>
      <font>
        <color rgb="FF00B050"/>
      </font>
    </dxf>
    <dxf>
      <font>
        <color rgb="FFF294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S107"/>
  <sheetViews>
    <sheetView showGridLines="0" zoomScaleNormal="100" workbookViewId="0">
      <selection activeCell="Q37" sqref="Q37"/>
    </sheetView>
  </sheetViews>
  <sheetFormatPr defaultColWidth="0" defaultRowHeight="15" zeroHeight="1" x14ac:dyDescent="0.25"/>
  <cols>
    <col min="1" max="1" width="3.140625" customWidth="1"/>
    <col min="2" max="2" width="7.28515625" customWidth="1"/>
    <col min="3" max="3" width="50.42578125" customWidth="1"/>
    <col min="4" max="18" width="10.7109375" customWidth="1"/>
    <col min="19" max="19" width="3" customWidth="1"/>
    <col min="20" max="16384" width="9.140625" hidden="1"/>
  </cols>
  <sheetData>
    <row r="1" spans="2:18" x14ac:dyDescent="0.25"/>
    <row r="2" spans="2:18" ht="21" x14ac:dyDescent="0.35">
      <c r="B2" s="3" t="s">
        <v>127</v>
      </c>
    </row>
    <row r="3" spans="2:18" x14ac:dyDescent="0.25"/>
    <row r="4" spans="2:18" x14ac:dyDescent="0.25">
      <c r="B4" t="s">
        <v>146</v>
      </c>
    </row>
    <row r="5" spans="2:18" x14ac:dyDescent="0.25">
      <c r="B5" t="s">
        <v>142</v>
      </c>
    </row>
    <row r="6" spans="2:18" x14ac:dyDescent="0.25">
      <c r="B6" t="s">
        <v>143</v>
      </c>
    </row>
    <row r="7" spans="2:18" x14ac:dyDescent="0.25"/>
    <row r="8" spans="2:18" x14ac:dyDescent="0.25">
      <c r="B8" s="1" t="s">
        <v>72</v>
      </c>
    </row>
    <row r="9" spans="2:18" ht="15.75" thickBot="1" x14ac:dyDescent="0.3">
      <c r="E9">
        <v>2017</v>
      </c>
      <c r="H9">
        <v>2017</v>
      </c>
      <c r="K9" s="47">
        <v>42916</v>
      </c>
      <c r="N9">
        <v>2017</v>
      </c>
      <c r="Q9">
        <v>2018</v>
      </c>
    </row>
    <row r="10" spans="2:18" x14ac:dyDescent="0.25">
      <c r="B10" s="105" t="s">
        <v>41</v>
      </c>
      <c r="C10" s="107" t="s">
        <v>42</v>
      </c>
      <c r="D10" s="98" t="s">
        <v>92</v>
      </c>
      <c r="E10" s="99"/>
      <c r="F10" s="100"/>
      <c r="G10" s="103" t="s">
        <v>95</v>
      </c>
      <c r="H10" s="99"/>
      <c r="I10" s="104"/>
      <c r="J10" s="98" t="s">
        <v>96</v>
      </c>
      <c r="K10" s="99"/>
      <c r="L10" s="100"/>
      <c r="M10" s="103" t="s">
        <v>97</v>
      </c>
      <c r="N10" s="99"/>
      <c r="O10" s="104"/>
      <c r="P10" s="98" t="s">
        <v>98</v>
      </c>
      <c r="Q10" s="99"/>
      <c r="R10" s="100"/>
    </row>
    <row r="11" spans="2:18" ht="30.75" thickBot="1" x14ac:dyDescent="0.3">
      <c r="B11" s="106"/>
      <c r="C11" s="108"/>
      <c r="D11" s="9" t="s">
        <v>43</v>
      </c>
      <c r="E11" s="10" t="s">
        <v>44</v>
      </c>
      <c r="F11" s="11" t="s">
        <v>45</v>
      </c>
      <c r="G11" s="12" t="s">
        <v>43</v>
      </c>
      <c r="H11" s="10" t="s">
        <v>44</v>
      </c>
      <c r="I11" s="13" t="s">
        <v>45</v>
      </c>
      <c r="J11" s="9" t="s">
        <v>43</v>
      </c>
      <c r="K11" s="10" t="s">
        <v>44</v>
      </c>
      <c r="L11" s="11" t="s">
        <v>45</v>
      </c>
      <c r="M11" s="12" t="s">
        <v>43</v>
      </c>
      <c r="N11" s="10" t="s">
        <v>44</v>
      </c>
      <c r="O11" s="13" t="s">
        <v>45</v>
      </c>
      <c r="P11" s="9" t="s">
        <v>43</v>
      </c>
      <c r="Q11" s="10" t="s">
        <v>44</v>
      </c>
      <c r="R11" s="11" t="s">
        <v>45</v>
      </c>
    </row>
    <row r="12" spans="2:18" x14ac:dyDescent="0.25">
      <c r="B12" s="17"/>
      <c r="C12" s="20" t="s">
        <v>46</v>
      </c>
      <c r="D12" s="14" t="s">
        <v>47</v>
      </c>
      <c r="E12" s="15" t="s">
        <v>48</v>
      </c>
      <c r="F12" s="16" t="s">
        <v>50</v>
      </c>
      <c r="G12" s="7" t="s">
        <v>49</v>
      </c>
      <c r="H12" s="5" t="s">
        <v>93</v>
      </c>
      <c r="I12" s="8" t="s">
        <v>94</v>
      </c>
      <c r="J12" s="4" t="s">
        <v>107</v>
      </c>
      <c r="K12" s="5" t="s">
        <v>108</v>
      </c>
      <c r="L12" s="6" t="s">
        <v>109</v>
      </c>
      <c r="M12" s="7" t="s">
        <v>110</v>
      </c>
      <c r="N12" s="5" t="s">
        <v>111</v>
      </c>
      <c r="O12" s="8" t="s">
        <v>112</v>
      </c>
      <c r="P12" s="4" t="s">
        <v>113</v>
      </c>
      <c r="Q12" s="5" t="s">
        <v>114</v>
      </c>
      <c r="R12" s="6" t="s">
        <v>115</v>
      </c>
    </row>
    <row r="13" spans="2:18" x14ac:dyDescent="0.25">
      <c r="B13" s="18" t="s">
        <v>0</v>
      </c>
      <c r="C13" s="21" t="s">
        <v>1</v>
      </c>
      <c r="D13" s="46">
        <v>4465</v>
      </c>
      <c r="E13" s="80">
        <v>0</v>
      </c>
      <c r="F13" s="28">
        <f>D13+E13</f>
        <v>4465</v>
      </c>
      <c r="G13" s="46">
        <v>4465</v>
      </c>
      <c r="H13" s="80">
        <v>0</v>
      </c>
      <c r="I13" s="28">
        <f>G13+H13</f>
        <v>4465</v>
      </c>
      <c r="J13" s="46">
        <v>4304</v>
      </c>
      <c r="K13" s="80">
        <v>3.6</v>
      </c>
      <c r="L13" s="28">
        <f>J13+K13</f>
        <v>4307.6000000000004</v>
      </c>
      <c r="M13" s="46">
        <v>4800</v>
      </c>
      <c r="N13" s="80">
        <v>16</v>
      </c>
      <c r="O13" s="28">
        <f>M13+N13</f>
        <v>4816</v>
      </c>
      <c r="P13" s="46">
        <v>4350</v>
      </c>
      <c r="Q13" s="80">
        <v>20</v>
      </c>
      <c r="R13" s="28">
        <f>P13+Q13</f>
        <v>4370</v>
      </c>
    </row>
    <row r="14" spans="2:18" x14ac:dyDescent="0.25">
      <c r="B14" s="18" t="s">
        <v>2</v>
      </c>
      <c r="C14" s="23" t="s">
        <v>100</v>
      </c>
      <c r="D14" s="78">
        <v>0</v>
      </c>
      <c r="E14" s="81">
        <v>0</v>
      </c>
      <c r="F14" s="28">
        <f t="shared" ref="F14:F42" si="0">D14+E14</f>
        <v>0</v>
      </c>
      <c r="G14" s="78">
        <v>0</v>
      </c>
      <c r="H14" s="81">
        <v>0</v>
      </c>
      <c r="I14" s="28">
        <f t="shared" ref="I14:I37" si="1">G14+H14</f>
        <v>0</v>
      </c>
      <c r="J14" s="78">
        <v>0</v>
      </c>
      <c r="K14" s="81">
        <v>0</v>
      </c>
      <c r="L14" s="28">
        <f t="shared" ref="L14:L37" si="2">J14+K14</f>
        <v>0</v>
      </c>
      <c r="M14" s="78">
        <v>0</v>
      </c>
      <c r="N14" s="81">
        <v>0</v>
      </c>
      <c r="O14" s="28">
        <f t="shared" ref="O14:O37" si="3">M14+N14</f>
        <v>0</v>
      </c>
      <c r="P14" s="78">
        <v>0</v>
      </c>
      <c r="Q14" s="81">
        <v>0</v>
      </c>
      <c r="R14" s="28">
        <f t="shared" ref="R14:R37" si="4">P14+Q14</f>
        <v>0</v>
      </c>
    </row>
    <row r="15" spans="2:18" x14ac:dyDescent="0.25">
      <c r="B15" s="18" t="s">
        <v>4</v>
      </c>
      <c r="C15" s="22" t="s">
        <v>131</v>
      </c>
      <c r="D15" s="46">
        <v>4000</v>
      </c>
      <c r="E15" s="80">
        <v>0</v>
      </c>
      <c r="F15" s="28">
        <f t="shared" si="0"/>
        <v>4000</v>
      </c>
      <c r="G15" s="46">
        <v>4000</v>
      </c>
      <c r="H15" s="80">
        <v>0</v>
      </c>
      <c r="I15" s="28">
        <f t="shared" si="1"/>
        <v>4000</v>
      </c>
      <c r="J15" s="46">
        <v>726</v>
      </c>
      <c r="K15" s="80">
        <v>0</v>
      </c>
      <c r="L15" s="28">
        <f t="shared" si="2"/>
        <v>726</v>
      </c>
      <c r="M15" s="46">
        <v>4304</v>
      </c>
      <c r="N15" s="80">
        <v>0</v>
      </c>
      <c r="O15" s="28">
        <f t="shared" si="3"/>
        <v>4304</v>
      </c>
      <c r="P15" s="46">
        <v>4500</v>
      </c>
      <c r="Q15" s="80">
        <v>0</v>
      </c>
      <c r="R15" s="28">
        <f t="shared" si="4"/>
        <v>4500</v>
      </c>
    </row>
    <row r="16" spans="2:18" x14ac:dyDescent="0.25">
      <c r="B16" s="18" t="s">
        <v>6</v>
      </c>
      <c r="C16" s="23" t="s">
        <v>101</v>
      </c>
      <c r="D16" s="46">
        <v>0</v>
      </c>
      <c r="E16" s="80">
        <v>0</v>
      </c>
      <c r="F16" s="28">
        <f t="shared" si="0"/>
        <v>0</v>
      </c>
      <c r="G16" s="46">
        <v>0</v>
      </c>
      <c r="H16" s="80">
        <v>0</v>
      </c>
      <c r="I16" s="28">
        <f t="shared" si="1"/>
        <v>0</v>
      </c>
      <c r="J16" s="46">
        <v>95</v>
      </c>
      <c r="K16" s="80">
        <v>0</v>
      </c>
      <c r="L16" s="28">
        <f t="shared" si="2"/>
        <v>95</v>
      </c>
      <c r="M16" s="46">
        <v>190</v>
      </c>
      <c r="N16" s="80">
        <v>0</v>
      </c>
      <c r="O16" s="28">
        <f t="shared" si="3"/>
        <v>190</v>
      </c>
      <c r="P16" s="46">
        <v>190</v>
      </c>
      <c r="Q16" s="80">
        <v>0</v>
      </c>
      <c r="R16" s="28">
        <f t="shared" si="4"/>
        <v>190</v>
      </c>
    </row>
    <row r="17" spans="2:18" x14ac:dyDescent="0.25">
      <c r="B17" s="18" t="s">
        <v>8</v>
      </c>
      <c r="C17" s="23" t="s">
        <v>102</v>
      </c>
      <c r="D17" s="46">
        <v>100</v>
      </c>
      <c r="E17" s="80">
        <v>0</v>
      </c>
      <c r="F17" s="28">
        <f t="shared" si="0"/>
        <v>100</v>
      </c>
      <c r="G17" s="46">
        <v>100</v>
      </c>
      <c r="H17" s="80">
        <v>0</v>
      </c>
      <c r="I17" s="28">
        <f t="shared" si="1"/>
        <v>100</v>
      </c>
      <c r="J17" s="46">
        <v>0</v>
      </c>
      <c r="K17" s="80">
        <v>0</v>
      </c>
      <c r="L17" s="28">
        <f t="shared" si="2"/>
        <v>0</v>
      </c>
      <c r="M17" s="46">
        <v>0</v>
      </c>
      <c r="N17" s="80">
        <v>0</v>
      </c>
      <c r="O17" s="28">
        <f t="shared" si="3"/>
        <v>0</v>
      </c>
      <c r="P17" s="46">
        <v>0</v>
      </c>
      <c r="Q17" s="80">
        <v>0</v>
      </c>
      <c r="R17" s="28">
        <f t="shared" si="4"/>
        <v>0</v>
      </c>
    </row>
    <row r="18" spans="2:18" x14ac:dyDescent="0.25">
      <c r="B18" s="18" t="s">
        <v>10</v>
      </c>
      <c r="C18" s="24" t="s">
        <v>3</v>
      </c>
      <c r="D18" s="29">
        <v>217</v>
      </c>
      <c r="E18" s="30">
        <v>0</v>
      </c>
      <c r="F18" s="28">
        <f t="shared" si="0"/>
        <v>217</v>
      </c>
      <c r="G18" s="29">
        <v>217</v>
      </c>
      <c r="H18" s="30">
        <v>0</v>
      </c>
      <c r="I18" s="28">
        <f t="shared" si="1"/>
        <v>217</v>
      </c>
      <c r="J18" s="29">
        <v>278</v>
      </c>
      <c r="K18" s="30">
        <v>0.5</v>
      </c>
      <c r="L18" s="28">
        <f t="shared" si="2"/>
        <v>278.5</v>
      </c>
      <c r="M18" s="78">
        <v>300</v>
      </c>
      <c r="N18" s="81">
        <v>0</v>
      </c>
      <c r="O18" s="28">
        <f t="shared" si="3"/>
        <v>300</v>
      </c>
      <c r="P18" s="78">
        <v>20</v>
      </c>
      <c r="Q18" s="81">
        <v>0</v>
      </c>
      <c r="R18" s="28">
        <f t="shared" si="4"/>
        <v>20</v>
      </c>
    </row>
    <row r="19" spans="2:18" x14ac:dyDescent="0.25">
      <c r="B19" s="18" t="s">
        <v>12</v>
      </c>
      <c r="C19" s="24" t="s">
        <v>5</v>
      </c>
      <c r="D19" s="29">
        <v>0</v>
      </c>
      <c r="E19" s="30">
        <v>0</v>
      </c>
      <c r="F19" s="28">
        <f t="shared" si="0"/>
        <v>0</v>
      </c>
      <c r="G19" s="29">
        <v>0</v>
      </c>
      <c r="H19" s="30">
        <v>0</v>
      </c>
      <c r="I19" s="28">
        <f t="shared" si="1"/>
        <v>0</v>
      </c>
      <c r="J19" s="29">
        <v>0</v>
      </c>
      <c r="K19" s="30">
        <v>0</v>
      </c>
      <c r="L19" s="28">
        <f t="shared" si="2"/>
        <v>0</v>
      </c>
      <c r="M19" s="78">
        <v>0</v>
      </c>
      <c r="N19" s="81">
        <v>0</v>
      </c>
      <c r="O19" s="28">
        <f t="shared" si="3"/>
        <v>0</v>
      </c>
      <c r="P19" s="78">
        <v>0</v>
      </c>
      <c r="Q19" s="81">
        <v>0</v>
      </c>
      <c r="R19" s="28">
        <f t="shared" si="4"/>
        <v>0</v>
      </c>
    </row>
    <row r="20" spans="2:18" x14ac:dyDescent="0.25">
      <c r="B20" s="18" t="s">
        <v>14</v>
      </c>
      <c r="C20" s="25" t="s">
        <v>7</v>
      </c>
      <c r="D20" s="29">
        <v>27</v>
      </c>
      <c r="E20" s="30">
        <v>0</v>
      </c>
      <c r="F20" s="28">
        <f t="shared" si="0"/>
        <v>27</v>
      </c>
      <c r="G20" s="29">
        <v>27</v>
      </c>
      <c r="H20" s="30">
        <v>0</v>
      </c>
      <c r="I20" s="28">
        <f t="shared" si="1"/>
        <v>27</v>
      </c>
      <c r="J20" s="29">
        <v>141</v>
      </c>
      <c r="K20" s="30">
        <v>0</v>
      </c>
      <c r="L20" s="28">
        <f t="shared" si="2"/>
        <v>141</v>
      </c>
      <c r="M20" s="78">
        <v>150</v>
      </c>
      <c r="N20" s="81">
        <v>0</v>
      </c>
      <c r="O20" s="28">
        <f t="shared" si="3"/>
        <v>150</v>
      </c>
      <c r="P20" s="78">
        <v>20</v>
      </c>
      <c r="Q20" s="81">
        <v>0</v>
      </c>
      <c r="R20" s="28">
        <f t="shared" si="4"/>
        <v>20</v>
      </c>
    </row>
    <row r="21" spans="2:18" x14ac:dyDescent="0.25">
      <c r="B21" s="19" t="s">
        <v>16</v>
      </c>
      <c r="C21" s="26" t="s">
        <v>9</v>
      </c>
      <c r="D21" s="31">
        <f>SUM(D13:D19)</f>
        <v>8782</v>
      </c>
      <c r="E21" s="31">
        <f>SUM(E13:E20)</f>
        <v>0</v>
      </c>
      <c r="F21" s="32">
        <f>D21+E21</f>
        <v>8782</v>
      </c>
      <c r="G21" s="31">
        <f>SUM(G13:G19)</f>
        <v>8782</v>
      </c>
      <c r="H21" s="31">
        <f>SUM(H13:H20)</f>
        <v>0</v>
      </c>
      <c r="I21" s="32">
        <f t="shared" si="1"/>
        <v>8782</v>
      </c>
      <c r="J21" s="31">
        <f>SUM(J13:J19)</f>
        <v>5403</v>
      </c>
      <c r="K21" s="31">
        <f>SUM(K13:K20)</f>
        <v>4.0999999999999996</v>
      </c>
      <c r="L21" s="32">
        <f t="shared" si="2"/>
        <v>5407.1</v>
      </c>
      <c r="M21" s="31">
        <f>SUM(M13:M18)</f>
        <v>9594</v>
      </c>
      <c r="N21" s="31">
        <f>SUM(N13:N20)</f>
        <v>16</v>
      </c>
      <c r="O21" s="32">
        <f t="shared" si="3"/>
        <v>9610</v>
      </c>
      <c r="P21" s="79">
        <f>SUM(P13:P18)</f>
        <v>9060</v>
      </c>
      <c r="Q21" s="79">
        <f>SUM(Q13:Q20)</f>
        <v>20</v>
      </c>
      <c r="R21" s="32">
        <f t="shared" si="4"/>
        <v>9080</v>
      </c>
    </row>
    <row r="22" spans="2:18" x14ac:dyDescent="0.25">
      <c r="B22" s="18" t="s">
        <v>18</v>
      </c>
      <c r="C22" s="24" t="s">
        <v>11</v>
      </c>
      <c r="D22" s="29">
        <v>220</v>
      </c>
      <c r="E22" s="30">
        <v>0</v>
      </c>
      <c r="F22" s="28">
        <f t="shared" si="0"/>
        <v>220</v>
      </c>
      <c r="G22" s="29">
        <v>220</v>
      </c>
      <c r="H22" s="30">
        <v>0</v>
      </c>
      <c r="I22" s="28">
        <f t="shared" si="1"/>
        <v>220</v>
      </c>
      <c r="J22" s="29">
        <v>34.1</v>
      </c>
      <c r="K22" s="30">
        <v>0</v>
      </c>
      <c r="L22" s="28">
        <f t="shared" si="2"/>
        <v>34.1</v>
      </c>
      <c r="M22" s="29">
        <v>55</v>
      </c>
      <c r="N22" s="30">
        <v>0</v>
      </c>
      <c r="O22" s="28">
        <f t="shared" si="3"/>
        <v>55</v>
      </c>
      <c r="P22" s="78">
        <v>170</v>
      </c>
      <c r="Q22" s="81">
        <v>0</v>
      </c>
      <c r="R22" s="28">
        <f t="shared" si="4"/>
        <v>170</v>
      </c>
    </row>
    <row r="23" spans="2:18" x14ac:dyDescent="0.25">
      <c r="B23" s="18" t="s">
        <v>20</v>
      </c>
      <c r="C23" s="24" t="s">
        <v>13</v>
      </c>
      <c r="D23" s="29">
        <v>2430</v>
      </c>
      <c r="E23" s="30">
        <v>0</v>
      </c>
      <c r="F23" s="28">
        <f t="shared" si="0"/>
        <v>2430</v>
      </c>
      <c r="G23" s="29">
        <v>2430</v>
      </c>
      <c r="H23" s="30">
        <v>0</v>
      </c>
      <c r="I23" s="28">
        <f t="shared" si="1"/>
        <v>2430</v>
      </c>
      <c r="J23" s="29">
        <v>3199</v>
      </c>
      <c r="K23" s="30">
        <v>0</v>
      </c>
      <c r="L23" s="28">
        <f t="shared" si="2"/>
        <v>3199</v>
      </c>
      <c r="M23" s="29">
        <v>4178</v>
      </c>
      <c r="N23" s="30">
        <v>0</v>
      </c>
      <c r="O23" s="28">
        <f t="shared" si="3"/>
        <v>4178</v>
      </c>
      <c r="P23" s="78">
        <v>2324</v>
      </c>
      <c r="Q23" s="81">
        <v>0</v>
      </c>
      <c r="R23" s="28">
        <f t="shared" si="4"/>
        <v>2324</v>
      </c>
    </row>
    <row r="24" spans="2:18" x14ac:dyDescent="0.25">
      <c r="B24" s="18" t="s">
        <v>21</v>
      </c>
      <c r="C24" s="24" t="s">
        <v>15</v>
      </c>
      <c r="D24" s="29">
        <v>39</v>
      </c>
      <c r="E24" s="30">
        <v>0</v>
      </c>
      <c r="F24" s="28">
        <f t="shared" si="0"/>
        <v>39</v>
      </c>
      <c r="G24" s="29">
        <v>39</v>
      </c>
      <c r="H24" s="30">
        <v>0</v>
      </c>
      <c r="I24" s="28">
        <f t="shared" si="1"/>
        <v>39</v>
      </c>
      <c r="J24" s="29">
        <v>15.3</v>
      </c>
      <c r="K24" s="30">
        <v>0</v>
      </c>
      <c r="L24" s="28">
        <f t="shared" si="2"/>
        <v>15.3</v>
      </c>
      <c r="M24" s="29">
        <v>32</v>
      </c>
      <c r="N24" s="30">
        <v>0</v>
      </c>
      <c r="O24" s="28">
        <f t="shared" si="3"/>
        <v>32</v>
      </c>
      <c r="P24" s="78">
        <v>35</v>
      </c>
      <c r="Q24" s="81">
        <v>0</v>
      </c>
      <c r="R24" s="28">
        <f t="shared" si="4"/>
        <v>35</v>
      </c>
    </row>
    <row r="25" spans="2:18" x14ac:dyDescent="0.25">
      <c r="B25" s="18" t="s">
        <v>23</v>
      </c>
      <c r="C25" s="24" t="s">
        <v>144</v>
      </c>
      <c r="D25" s="29">
        <v>0</v>
      </c>
      <c r="E25" s="30">
        <v>0</v>
      </c>
      <c r="F25" s="28">
        <f>D25+E25</f>
        <v>0</v>
      </c>
      <c r="G25" s="29">
        <v>0</v>
      </c>
      <c r="H25" s="30">
        <v>0</v>
      </c>
      <c r="I25" s="28">
        <f t="shared" si="1"/>
        <v>0</v>
      </c>
      <c r="J25" s="29">
        <v>-1809</v>
      </c>
      <c r="K25" s="30">
        <v>0</v>
      </c>
      <c r="L25" s="28">
        <f t="shared" si="2"/>
        <v>-1809</v>
      </c>
      <c r="M25" s="29">
        <v>-1889</v>
      </c>
      <c r="N25" s="30">
        <v>0</v>
      </c>
      <c r="O25" s="28">
        <f t="shared" si="3"/>
        <v>-1889</v>
      </c>
      <c r="P25" s="78">
        <v>0</v>
      </c>
      <c r="Q25" s="81">
        <v>0</v>
      </c>
      <c r="R25" s="28">
        <f t="shared" si="4"/>
        <v>0</v>
      </c>
    </row>
    <row r="26" spans="2:18" x14ac:dyDescent="0.25">
      <c r="B26" s="18" t="s">
        <v>25</v>
      </c>
      <c r="C26" s="24" t="s">
        <v>17</v>
      </c>
      <c r="D26" s="29">
        <v>4145</v>
      </c>
      <c r="E26" s="30">
        <v>0</v>
      </c>
      <c r="F26" s="28">
        <f t="shared" si="0"/>
        <v>4145</v>
      </c>
      <c r="G26" s="29">
        <v>4145</v>
      </c>
      <c r="H26" s="30">
        <v>0</v>
      </c>
      <c r="I26" s="28">
        <f t="shared" si="1"/>
        <v>4145</v>
      </c>
      <c r="J26" s="29">
        <v>3191</v>
      </c>
      <c r="K26" s="30">
        <v>0</v>
      </c>
      <c r="L26" s="28">
        <f t="shared" si="2"/>
        <v>3191</v>
      </c>
      <c r="M26" s="29">
        <v>4825</v>
      </c>
      <c r="N26" s="30">
        <v>16</v>
      </c>
      <c r="O26" s="28">
        <f t="shared" si="3"/>
        <v>4841</v>
      </c>
      <c r="P26" s="78">
        <v>4362</v>
      </c>
      <c r="Q26" s="81">
        <v>20</v>
      </c>
      <c r="R26" s="28">
        <f t="shared" si="4"/>
        <v>4382</v>
      </c>
    </row>
    <row r="27" spans="2:18" x14ac:dyDescent="0.25">
      <c r="B27" s="18" t="s">
        <v>27</v>
      </c>
      <c r="C27" s="24" t="s">
        <v>19</v>
      </c>
      <c r="D27" s="29">
        <v>3500</v>
      </c>
      <c r="E27" s="30">
        <v>0</v>
      </c>
      <c r="F27" s="28">
        <f t="shared" si="0"/>
        <v>3500</v>
      </c>
      <c r="G27" s="29">
        <v>3500</v>
      </c>
      <c r="H27" s="30">
        <v>0</v>
      </c>
      <c r="I27" s="28">
        <f t="shared" si="1"/>
        <v>3500</v>
      </c>
      <c r="J27" s="29">
        <v>1400</v>
      </c>
      <c r="K27" s="30">
        <v>0</v>
      </c>
      <c r="L27" s="28">
        <f t="shared" si="2"/>
        <v>1400</v>
      </c>
      <c r="M27" s="29">
        <v>3099</v>
      </c>
      <c r="N27" s="30">
        <v>0</v>
      </c>
      <c r="O27" s="28">
        <f t="shared" si="3"/>
        <v>3099</v>
      </c>
      <c r="P27" s="78">
        <v>3700</v>
      </c>
      <c r="Q27" s="81">
        <v>0</v>
      </c>
      <c r="R27" s="28">
        <f t="shared" si="4"/>
        <v>3700</v>
      </c>
    </row>
    <row r="28" spans="2:18" x14ac:dyDescent="0.25">
      <c r="B28" s="18" t="s">
        <v>29</v>
      </c>
      <c r="C28" s="24" t="s">
        <v>51</v>
      </c>
      <c r="D28" s="29">
        <v>3355</v>
      </c>
      <c r="E28" s="30">
        <v>0</v>
      </c>
      <c r="F28" s="28">
        <f t="shared" si="0"/>
        <v>3355</v>
      </c>
      <c r="G28" s="29">
        <v>3355</v>
      </c>
      <c r="H28" s="30">
        <v>0</v>
      </c>
      <c r="I28" s="28">
        <f t="shared" si="1"/>
        <v>3355</v>
      </c>
      <c r="J28" s="29">
        <v>1347</v>
      </c>
      <c r="K28" s="30">
        <v>0</v>
      </c>
      <c r="L28" s="28">
        <f t="shared" si="2"/>
        <v>1347</v>
      </c>
      <c r="M28" s="29">
        <v>2954</v>
      </c>
      <c r="N28" s="30">
        <v>0</v>
      </c>
      <c r="O28" s="28">
        <f t="shared" si="3"/>
        <v>2954</v>
      </c>
      <c r="P28" s="78">
        <v>3555</v>
      </c>
      <c r="Q28" s="81">
        <v>0</v>
      </c>
      <c r="R28" s="28">
        <f t="shared" si="4"/>
        <v>3555</v>
      </c>
    </row>
    <row r="29" spans="2:18" x14ac:dyDescent="0.25">
      <c r="B29" s="18" t="s">
        <v>31</v>
      </c>
      <c r="C29" s="25" t="s">
        <v>22</v>
      </c>
      <c r="D29" s="29">
        <v>145</v>
      </c>
      <c r="E29" s="30">
        <v>0</v>
      </c>
      <c r="F29" s="28">
        <f t="shared" si="0"/>
        <v>145</v>
      </c>
      <c r="G29" s="29">
        <v>145</v>
      </c>
      <c r="H29" s="30">
        <v>0</v>
      </c>
      <c r="I29" s="28">
        <f t="shared" si="1"/>
        <v>145</v>
      </c>
      <c r="J29" s="29">
        <v>53</v>
      </c>
      <c r="K29" s="30">
        <v>0</v>
      </c>
      <c r="L29" s="28">
        <f t="shared" si="2"/>
        <v>53</v>
      </c>
      <c r="M29" s="29">
        <v>145</v>
      </c>
      <c r="N29" s="30">
        <v>0</v>
      </c>
      <c r="O29" s="28">
        <f t="shared" si="3"/>
        <v>145</v>
      </c>
      <c r="P29" s="78">
        <v>145</v>
      </c>
      <c r="Q29" s="81">
        <v>0</v>
      </c>
      <c r="R29" s="28">
        <f t="shared" si="4"/>
        <v>145</v>
      </c>
    </row>
    <row r="30" spans="2:18" x14ac:dyDescent="0.25">
      <c r="B30" s="18" t="s">
        <v>33</v>
      </c>
      <c r="C30" s="24" t="s">
        <v>24</v>
      </c>
      <c r="D30" s="29">
        <v>1190</v>
      </c>
      <c r="E30" s="30">
        <v>0</v>
      </c>
      <c r="F30" s="28">
        <f t="shared" si="0"/>
        <v>1190</v>
      </c>
      <c r="G30" s="29">
        <v>1190</v>
      </c>
      <c r="H30" s="30">
        <v>0</v>
      </c>
      <c r="I30" s="28">
        <f t="shared" si="1"/>
        <v>1190</v>
      </c>
      <c r="J30" s="29">
        <v>481</v>
      </c>
      <c r="K30" s="30">
        <v>0</v>
      </c>
      <c r="L30" s="28">
        <f t="shared" si="2"/>
        <v>481</v>
      </c>
      <c r="M30" s="29">
        <v>1053</v>
      </c>
      <c r="N30" s="30">
        <v>0</v>
      </c>
      <c r="O30" s="28">
        <f t="shared" si="3"/>
        <v>1053</v>
      </c>
      <c r="P30" s="78">
        <v>1200</v>
      </c>
      <c r="Q30" s="81">
        <v>0</v>
      </c>
      <c r="R30" s="28">
        <f t="shared" si="4"/>
        <v>1200</v>
      </c>
    </row>
    <row r="31" spans="2:18" x14ac:dyDescent="0.25">
      <c r="B31" s="18" t="s">
        <v>34</v>
      </c>
      <c r="C31" s="24" t="s">
        <v>26</v>
      </c>
      <c r="D31" s="29">
        <v>12.85</v>
      </c>
      <c r="E31" s="30">
        <v>0</v>
      </c>
      <c r="F31" s="28">
        <f t="shared" si="0"/>
        <v>12.85</v>
      </c>
      <c r="G31" s="29">
        <v>12.85</v>
      </c>
      <c r="H31" s="30">
        <v>0</v>
      </c>
      <c r="I31" s="28">
        <f t="shared" si="1"/>
        <v>12.85</v>
      </c>
      <c r="J31" s="29">
        <v>5.4</v>
      </c>
      <c r="K31" s="30">
        <v>0</v>
      </c>
      <c r="L31" s="28">
        <f t="shared" si="2"/>
        <v>5.4</v>
      </c>
      <c r="M31" s="29">
        <v>12</v>
      </c>
      <c r="N31" s="30">
        <v>0</v>
      </c>
      <c r="O31" s="28">
        <f t="shared" si="3"/>
        <v>12</v>
      </c>
      <c r="P31" s="78">
        <v>12</v>
      </c>
      <c r="Q31" s="81">
        <v>0</v>
      </c>
      <c r="R31" s="28">
        <f t="shared" si="4"/>
        <v>12</v>
      </c>
    </row>
    <row r="32" spans="2:18" x14ac:dyDescent="0.25">
      <c r="B32" s="18" t="s">
        <v>36</v>
      </c>
      <c r="C32" s="24" t="s">
        <v>28</v>
      </c>
      <c r="D32" s="29">
        <v>507.15</v>
      </c>
      <c r="E32" s="30">
        <v>0</v>
      </c>
      <c r="F32" s="28">
        <f t="shared" si="0"/>
        <v>507.15</v>
      </c>
      <c r="G32" s="29">
        <v>507.15</v>
      </c>
      <c r="H32" s="30">
        <v>0</v>
      </c>
      <c r="I32" s="28">
        <f t="shared" si="1"/>
        <v>507.15</v>
      </c>
      <c r="J32" s="29">
        <v>273</v>
      </c>
      <c r="K32" s="30">
        <v>0</v>
      </c>
      <c r="L32" s="28">
        <f t="shared" si="2"/>
        <v>273</v>
      </c>
      <c r="M32" s="29">
        <v>649</v>
      </c>
      <c r="N32" s="30">
        <v>0</v>
      </c>
      <c r="O32" s="28">
        <f t="shared" si="3"/>
        <v>649</v>
      </c>
      <c r="P32" s="78">
        <v>624</v>
      </c>
      <c r="Q32" s="81">
        <v>0</v>
      </c>
      <c r="R32" s="28">
        <f t="shared" si="4"/>
        <v>624</v>
      </c>
    </row>
    <row r="33" spans="2:18" x14ac:dyDescent="0.25">
      <c r="B33" s="18" t="s">
        <v>37</v>
      </c>
      <c r="C33" s="24" t="s">
        <v>30</v>
      </c>
      <c r="D33" s="29">
        <v>738</v>
      </c>
      <c r="E33" s="30">
        <v>0</v>
      </c>
      <c r="F33" s="28">
        <f t="shared" si="0"/>
        <v>738</v>
      </c>
      <c r="G33" s="29">
        <v>738</v>
      </c>
      <c r="H33" s="30">
        <v>0</v>
      </c>
      <c r="I33" s="28">
        <f t="shared" si="1"/>
        <v>738</v>
      </c>
      <c r="J33" s="29">
        <v>789.4</v>
      </c>
      <c r="K33" s="30">
        <v>0</v>
      </c>
      <c r="L33" s="28">
        <f t="shared" si="2"/>
        <v>789.4</v>
      </c>
      <c r="M33" s="29">
        <v>1580</v>
      </c>
      <c r="N33" s="30">
        <v>0</v>
      </c>
      <c r="O33" s="28">
        <f t="shared" si="3"/>
        <v>1580</v>
      </c>
      <c r="P33" s="78">
        <v>633</v>
      </c>
      <c r="Q33" s="81">
        <v>0</v>
      </c>
      <c r="R33" s="28">
        <f t="shared" si="4"/>
        <v>633</v>
      </c>
    </row>
    <row r="34" spans="2:18" x14ac:dyDescent="0.25">
      <c r="B34" s="18" t="s">
        <v>39</v>
      </c>
      <c r="C34" s="24" t="s">
        <v>125</v>
      </c>
      <c r="D34" s="29">
        <f>D39</f>
        <v>0</v>
      </c>
      <c r="E34" s="29">
        <f>E39</f>
        <v>0</v>
      </c>
      <c r="F34" s="28">
        <f>D34+E34</f>
        <v>0</v>
      </c>
      <c r="G34" s="29">
        <f>G39</f>
        <v>0</v>
      </c>
      <c r="H34" s="29">
        <f>H39</f>
        <v>0</v>
      </c>
      <c r="I34" s="28">
        <f t="shared" si="1"/>
        <v>0</v>
      </c>
      <c r="J34" s="29">
        <f>J39</f>
        <v>0</v>
      </c>
      <c r="K34" s="29">
        <f>K39</f>
        <v>0</v>
      </c>
      <c r="L34" s="28">
        <f t="shared" si="2"/>
        <v>0</v>
      </c>
      <c r="M34" s="29">
        <f>M39</f>
        <v>0</v>
      </c>
      <c r="N34" s="29">
        <f>N39</f>
        <v>0</v>
      </c>
      <c r="O34" s="28">
        <f t="shared" si="3"/>
        <v>0</v>
      </c>
      <c r="P34" s="78">
        <f>P39</f>
        <v>0</v>
      </c>
      <c r="Q34" s="78">
        <f>Q39</f>
        <v>0</v>
      </c>
      <c r="R34" s="28">
        <f t="shared" si="4"/>
        <v>0</v>
      </c>
    </row>
    <row r="35" spans="2:18" x14ac:dyDescent="0.25">
      <c r="B35" s="18" t="s">
        <v>103</v>
      </c>
      <c r="C35" s="26" t="s">
        <v>32</v>
      </c>
      <c r="D35" s="31">
        <f>SUM(D22:D27)+SUM(D30:D33)</f>
        <v>12782</v>
      </c>
      <c r="E35" s="31">
        <f>SUM(E22:E27)+SUM(E30:E33)</f>
        <v>0</v>
      </c>
      <c r="F35" s="32">
        <f>D35+E35</f>
        <v>12782</v>
      </c>
      <c r="G35" s="31">
        <f>SUM(G22:G27)+SUM(G30:G33)</f>
        <v>12782</v>
      </c>
      <c r="H35" s="31">
        <f>SUM(H22:H27)+SUM(H30:H33)</f>
        <v>0</v>
      </c>
      <c r="I35" s="32">
        <f>G35+H35</f>
        <v>12782</v>
      </c>
      <c r="J35" s="31">
        <f>SUM(J22:J27)+SUM(J30:J33)</f>
        <v>7579.2</v>
      </c>
      <c r="K35" s="31">
        <f>SUM(K22:K27)+SUM(K30:K33)</f>
        <v>0</v>
      </c>
      <c r="L35" s="32">
        <f>J35+K35</f>
        <v>7579.2</v>
      </c>
      <c r="M35" s="31">
        <f>SUM(M22:M27)+SUM(M30:M33)</f>
        <v>13594</v>
      </c>
      <c r="N35" s="31">
        <f>SUM(N22:N27)+SUM(N30:N33)</f>
        <v>16</v>
      </c>
      <c r="O35" s="32">
        <f>M35+N35</f>
        <v>13610</v>
      </c>
      <c r="P35" s="79">
        <f>SUM(P22:P27)+SUM(P30:P33)</f>
        <v>13060</v>
      </c>
      <c r="Q35" s="79">
        <f>SUM(Q22:Q27)+SUM(Q30:Q33)</f>
        <v>20</v>
      </c>
      <c r="R35" s="32">
        <f>P35+Q35</f>
        <v>13080</v>
      </c>
    </row>
    <row r="36" spans="2:18" x14ac:dyDescent="0.25">
      <c r="B36" s="18" t="s">
        <v>104</v>
      </c>
      <c r="C36" s="26" t="s">
        <v>120</v>
      </c>
      <c r="D36" s="31">
        <f>D21-D35</f>
        <v>-4000</v>
      </c>
      <c r="E36" s="31">
        <f>E21-E35</f>
        <v>0</v>
      </c>
      <c r="F36" s="32">
        <f t="shared" si="0"/>
        <v>-4000</v>
      </c>
      <c r="G36" s="31">
        <f>G21-G35</f>
        <v>-4000</v>
      </c>
      <c r="H36" s="31">
        <f>H21-H35</f>
        <v>0</v>
      </c>
      <c r="I36" s="32">
        <f t="shared" si="1"/>
        <v>-4000</v>
      </c>
      <c r="J36" s="31">
        <f>J21-J35</f>
        <v>-2176.1999999999998</v>
      </c>
      <c r="K36" s="31">
        <f>K21-K35</f>
        <v>4.0999999999999996</v>
      </c>
      <c r="L36" s="32">
        <f t="shared" si="2"/>
        <v>-2172.1</v>
      </c>
      <c r="M36" s="31">
        <f>M21-M35</f>
        <v>-4000</v>
      </c>
      <c r="N36" s="31">
        <f>N21-N35</f>
        <v>0</v>
      </c>
      <c r="O36" s="32">
        <f t="shared" si="3"/>
        <v>-4000</v>
      </c>
      <c r="P36" s="79">
        <f>P21-P35</f>
        <v>-4000</v>
      </c>
      <c r="Q36" s="79">
        <f>Q21-Q35</f>
        <v>0</v>
      </c>
      <c r="R36" s="32">
        <f t="shared" si="4"/>
        <v>-4000</v>
      </c>
    </row>
    <row r="37" spans="2:18" x14ac:dyDescent="0.25">
      <c r="B37" s="18" t="s">
        <v>105</v>
      </c>
      <c r="C37" s="51" t="s">
        <v>99</v>
      </c>
      <c r="D37" s="31">
        <v>4000</v>
      </c>
      <c r="E37" s="52">
        <v>0</v>
      </c>
      <c r="F37" s="32">
        <f t="shared" si="0"/>
        <v>4000</v>
      </c>
      <c r="G37" s="31">
        <v>4000</v>
      </c>
      <c r="H37" s="52">
        <v>0</v>
      </c>
      <c r="I37" s="32">
        <f t="shared" si="1"/>
        <v>4000</v>
      </c>
      <c r="J37" s="31">
        <v>2267.6</v>
      </c>
      <c r="K37" s="52">
        <v>0</v>
      </c>
      <c r="L37" s="32">
        <f t="shared" si="2"/>
        <v>2267.6</v>
      </c>
      <c r="M37" s="31">
        <v>4000</v>
      </c>
      <c r="N37" s="52">
        <v>0</v>
      </c>
      <c r="O37" s="32">
        <f t="shared" si="3"/>
        <v>4000</v>
      </c>
      <c r="P37" s="79">
        <v>4000</v>
      </c>
      <c r="Q37" s="83">
        <v>0</v>
      </c>
      <c r="R37" s="32">
        <f t="shared" si="4"/>
        <v>4000</v>
      </c>
    </row>
    <row r="38" spans="2:18" ht="15.75" thickBot="1" x14ac:dyDescent="0.3">
      <c r="B38" s="18" t="s">
        <v>106</v>
      </c>
      <c r="C38" s="37" t="s">
        <v>124</v>
      </c>
      <c r="D38" s="38">
        <f>D36+D37</f>
        <v>0</v>
      </c>
      <c r="E38" s="38">
        <f>E36+E37</f>
        <v>0</v>
      </c>
      <c r="F38" s="39">
        <f>D38+E38</f>
        <v>0</v>
      </c>
      <c r="G38" s="38">
        <f>G36+G37</f>
        <v>0</v>
      </c>
      <c r="H38" s="38">
        <f>H36+H37</f>
        <v>0</v>
      </c>
      <c r="I38" s="39">
        <f>G38+H38</f>
        <v>0</v>
      </c>
      <c r="J38" s="38">
        <f>J36+J37</f>
        <v>91.400000000000091</v>
      </c>
      <c r="K38" s="38">
        <f>K36+K37</f>
        <v>4.0999999999999996</v>
      </c>
      <c r="L38" s="39">
        <f>J38+K38</f>
        <v>95.500000000000085</v>
      </c>
      <c r="M38" s="38">
        <f>M36+M37</f>
        <v>0</v>
      </c>
      <c r="N38" s="38">
        <f>N36+N37</f>
        <v>0</v>
      </c>
      <c r="O38" s="39">
        <f>M38+N38</f>
        <v>0</v>
      </c>
      <c r="P38" s="84">
        <f>P36+P37</f>
        <v>0</v>
      </c>
      <c r="Q38" s="84">
        <f>Q36+Q37</f>
        <v>0</v>
      </c>
      <c r="R38" s="39">
        <f>P38+Q38</f>
        <v>0</v>
      </c>
    </row>
    <row r="39" spans="2:18" x14ac:dyDescent="0.25">
      <c r="B39" s="18" t="s">
        <v>121</v>
      </c>
      <c r="C39" s="40" t="s">
        <v>35</v>
      </c>
      <c r="D39" s="41">
        <f>SUM(D40:D41)</f>
        <v>0</v>
      </c>
      <c r="E39" s="41">
        <f>SUM(E40:E41)</f>
        <v>0</v>
      </c>
      <c r="F39" s="42">
        <f t="shared" si="0"/>
        <v>0</v>
      </c>
      <c r="G39" s="41">
        <f>SUM(G40:G41)</f>
        <v>0</v>
      </c>
      <c r="H39" s="41">
        <f>SUM(H40:H41)</f>
        <v>0</v>
      </c>
      <c r="I39" s="42">
        <f t="shared" ref="I39:I42" si="5">G39+H39</f>
        <v>0</v>
      </c>
      <c r="J39" s="41">
        <f>SUM(J40:J41)</f>
        <v>0</v>
      </c>
      <c r="K39" s="41">
        <f>SUM(K40:K41)</f>
        <v>0</v>
      </c>
      <c r="L39" s="42">
        <f t="shared" ref="L39:L42" si="6">J39+K39</f>
        <v>0</v>
      </c>
      <c r="M39" s="41">
        <f>SUM(M40:M41)</f>
        <v>0</v>
      </c>
      <c r="N39" s="41">
        <f>SUM(N40:N41)</f>
        <v>0</v>
      </c>
      <c r="O39" s="42">
        <f t="shared" ref="O39:O42" si="7">M39+N39</f>
        <v>0</v>
      </c>
      <c r="P39" s="85">
        <f>SUM(P40:P41)</f>
        <v>0</v>
      </c>
      <c r="Q39" s="85">
        <f>SUM(Q40:Q41)</f>
        <v>0</v>
      </c>
      <c r="R39" s="42">
        <f t="shared" ref="R39:R42" si="8">P39+Q39</f>
        <v>0</v>
      </c>
    </row>
    <row r="40" spans="2:18" x14ac:dyDescent="0.25">
      <c r="B40" s="18" t="s">
        <v>122</v>
      </c>
      <c r="C40" s="24" t="s">
        <v>52</v>
      </c>
      <c r="D40" s="29">
        <v>0</v>
      </c>
      <c r="E40" s="30">
        <v>0</v>
      </c>
      <c r="F40" s="28">
        <f t="shared" si="0"/>
        <v>0</v>
      </c>
      <c r="G40" s="29">
        <v>0</v>
      </c>
      <c r="H40" s="30">
        <v>0</v>
      </c>
      <c r="I40" s="28">
        <f t="shared" si="5"/>
        <v>0</v>
      </c>
      <c r="J40" s="29">
        <v>0</v>
      </c>
      <c r="K40" s="30">
        <v>0</v>
      </c>
      <c r="L40" s="28">
        <f t="shared" si="6"/>
        <v>0</v>
      </c>
      <c r="M40" s="29">
        <v>0</v>
      </c>
      <c r="N40" s="30">
        <v>0</v>
      </c>
      <c r="O40" s="28">
        <f t="shared" si="7"/>
        <v>0</v>
      </c>
      <c r="P40" s="78">
        <v>0</v>
      </c>
      <c r="Q40" s="81">
        <v>0</v>
      </c>
      <c r="R40" s="28">
        <f t="shared" si="8"/>
        <v>0</v>
      </c>
    </row>
    <row r="41" spans="2:18" ht="15.75" thickBot="1" x14ac:dyDescent="0.3">
      <c r="B41" s="18" t="s">
        <v>123</v>
      </c>
      <c r="C41" s="43" t="s">
        <v>38</v>
      </c>
      <c r="D41" s="44">
        <v>0</v>
      </c>
      <c r="E41" s="45">
        <v>0</v>
      </c>
      <c r="F41" s="39">
        <f t="shared" si="0"/>
        <v>0</v>
      </c>
      <c r="G41" s="44">
        <v>0</v>
      </c>
      <c r="H41" s="45">
        <v>0</v>
      </c>
      <c r="I41" s="39">
        <f t="shared" si="5"/>
        <v>0</v>
      </c>
      <c r="J41" s="44">
        <v>0</v>
      </c>
      <c r="K41" s="45">
        <v>0</v>
      </c>
      <c r="L41" s="39">
        <f t="shared" si="6"/>
        <v>0</v>
      </c>
      <c r="M41" s="44">
        <v>0</v>
      </c>
      <c r="N41" s="45">
        <v>0</v>
      </c>
      <c r="O41" s="39">
        <f t="shared" si="7"/>
        <v>0</v>
      </c>
      <c r="P41" s="86">
        <v>0</v>
      </c>
      <c r="Q41" s="87">
        <v>0</v>
      </c>
      <c r="R41" s="39">
        <f t="shared" si="8"/>
        <v>0</v>
      </c>
    </row>
    <row r="42" spans="2:18" ht="15.75" thickBot="1" x14ac:dyDescent="0.3">
      <c r="B42" s="18" t="s">
        <v>145</v>
      </c>
      <c r="C42" s="27" t="s">
        <v>40</v>
      </c>
      <c r="D42" s="34">
        <v>0</v>
      </c>
      <c r="E42" s="35">
        <v>0</v>
      </c>
      <c r="F42" s="36">
        <f t="shared" si="0"/>
        <v>0</v>
      </c>
      <c r="G42" s="34">
        <v>0</v>
      </c>
      <c r="H42" s="35">
        <v>0</v>
      </c>
      <c r="I42" s="36">
        <f t="shared" si="5"/>
        <v>0</v>
      </c>
      <c r="J42" s="34">
        <v>0</v>
      </c>
      <c r="K42" s="35">
        <v>0</v>
      </c>
      <c r="L42" s="36">
        <f t="shared" si="6"/>
        <v>0</v>
      </c>
      <c r="M42" s="34">
        <v>0</v>
      </c>
      <c r="N42" s="35">
        <v>0</v>
      </c>
      <c r="O42" s="36">
        <f t="shared" si="7"/>
        <v>0</v>
      </c>
      <c r="P42" s="88">
        <v>0</v>
      </c>
      <c r="Q42" s="89">
        <v>0</v>
      </c>
      <c r="R42" s="36">
        <f t="shared" si="8"/>
        <v>0</v>
      </c>
    </row>
    <row r="43" spans="2:18" x14ac:dyDescent="0.25"/>
    <row r="44" spans="2:18" x14ac:dyDescent="0.25"/>
    <row r="45" spans="2:18" x14ac:dyDescent="0.25">
      <c r="B45" s="1" t="s">
        <v>73</v>
      </c>
    </row>
    <row r="46" spans="2:18" x14ac:dyDescent="0.25"/>
    <row r="47" spans="2:18" x14ac:dyDescent="0.25">
      <c r="B47" s="92" t="s">
        <v>71</v>
      </c>
      <c r="C47" s="94"/>
      <c r="D47" s="48" t="s">
        <v>57</v>
      </c>
      <c r="F47" s="92" t="s">
        <v>79</v>
      </c>
      <c r="G47" s="93"/>
      <c r="H47" s="93"/>
      <c r="I47" s="93"/>
      <c r="J47" s="94"/>
      <c r="K47" s="49" t="s">
        <v>78</v>
      </c>
      <c r="M47" s="92" t="s">
        <v>77</v>
      </c>
      <c r="N47" s="93"/>
      <c r="O47" s="93"/>
      <c r="P47" s="93"/>
      <c r="Q47" s="94"/>
      <c r="R47" s="2" t="s">
        <v>78</v>
      </c>
    </row>
    <row r="48" spans="2:18" x14ac:dyDescent="0.25">
      <c r="B48" s="95" t="s">
        <v>58</v>
      </c>
      <c r="C48" s="97"/>
      <c r="D48" s="30">
        <v>2041.5</v>
      </c>
      <c r="F48" s="102" t="s">
        <v>80</v>
      </c>
      <c r="G48" s="102"/>
      <c r="H48" s="102"/>
      <c r="I48" s="102"/>
      <c r="J48" s="102"/>
      <c r="K48" s="50">
        <v>4931.8</v>
      </c>
      <c r="M48" s="95" t="s">
        <v>81</v>
      </c>
      <c r="N48" s="96"/>
      <c r="O48" s="96"/>
      <c r="P48" s="96"/>
      <c r="Q48" s="97"/>
      <c r="R48" s="90">
        <v>1162</v>
      </c>
    </row>
    <row r="49" spans="2:18" x14ac:dyDescent="0.25">
      <c r="B49" s="95" t="s">
        <v>59</v>
      </c>
      <c r="C49" s="97"/>
      <c r="D49" s="30">
        <v>0</v>
      </c>
      <c r="F49" s="102" t="s">
        <v>82</v>
      </c>
      <c r="G49" s="102"/>
      <c r="H49" s="102"/>
      <c r="I49" s="102"/>
      <c r="J49" s="102"/>
      <c r="K49" s="50">
        <v>0</v>
      </c>
      <c r="M49" s="95" t="s">
        <v>83</v>
      </c>
      <c r="N49" s="96"/>
      <c r="O49" s="96"/>
      <c r="P49" s="96"/>
      <c r="Q49" s="97"/>
      <c r="R49" s="90">
        <v>0</v>
      </c>
    </row>
    <row r="50" spans="2:18" x14ac:dyDescent="0.25">
      <c r="B50" s="95" t="s">
        <v>60</v>
      </c>
      <c r="C50" s="97"/>
      <c r="D50" s="30">
        <v>624</v>
      </c>
      <c r="F50" s="102" t="s">
        <v>74</v>
      </c>
      <c r="G50" s="102"/>
      <c r="H50" s="102"/>
      <c r="I50" s="102"/>
      <c r="J50" s="102"/>
      <c r="K50" s="50">
        <v>0</v>
      </c>
      <c r="M50" s="92" t="s">
        <v>84</v>
      </c>
      <c r="N50" s="93"/>
      <c r="O50" s="93"/>
      <c r="P50" s="93"/>
      <c r="Q50" s="94"/>
      <c r="R50" s="90">
        <v>1162</v>
      </c>
    </row>
    <row r="51" spans="2:18" x14ac:dyDescent="0.25">
      <c r="B51" s="95" t="s">
        <v>61</v>
      </c>
      <c r="C51" s="97"/>
      <c r="D51" s="30">
        <v>0</v>
      </c>
      <c r="F51" s="101" t="s">
        <v>84</v>
      </c>
      <c r="G51" s="101"/>
      <c r="H51" s="101"/>
      <c r="I51" s="101"/>
      <c r="J51" s="101"/>
      <c r="K51" s="33">
        <f>SUM(K48:K50)</f>
        <v>4931.8</v>
      </c>
      <c r="M51" s="95"/>
      <c r="N51" s="96"/>
      <c r="O51" s="96"/>
      <c r="P51" s="96"/>
      <c r="Q51" s="97"/>
      <c r="R51" s="90"/>
    </row>
    <row r="52" spans="2:18" x14ac:dyDescent="0.25">
      <c r="B52" s="95" t="s">
        <v>62</v>
      </c>
      <c r="C52" s="97"/>
      <c r="D52" s="30">
        <v>0</v>
      </c>
      <c r="F52" s="101"/>
      <c r="G52" s="101"/>
      <c r="H52" s="101"/>
      <c r="I52" s="101"/>
      <c r="J52" s="101"/>
      <c r="K52" s="33"/>
      <c r="M52" s="95" t="s">
        <v>86</v>
      </c>
      <c r="N52" s="96"/>
      <c r="O52" s="96"/>
      <c r="P52" s="96"/>
      <c r="Q52" s="97"/>
      <c r="R52" s="90">
        <v>0</v>
      </c>
    </row>
    <row r="53" spans="2:18" x14ac:dyDescent="0.25">
      <c r="B53" s="95" t="s">
        <v>63</v>
      </c>
      <c r="C53" s="97"/>
      <c r="D53" s="30">
        <v>0</v>
      </c>
      <c r="F53" s="102" t="s">
        <v>85</v>
      </c>
      <c r="G53" s="102"/>
      <c r="H53" s="102"/>
      <c r="I53" s="102"/>
      <c r="J53" s="102"/>
      <c r="K53" s="50">
        <v>0</v>
      </c>
      <c r="M53" s="92" t="s">
        <v>88</v>
      </c>
      <c r="N53" s="93"/>
      <c r="O53" s="93"/>
      <c r="P53" s="93"/>
      <c r="Q53" s="94"/>
      <c r="R53" s="90">
        <v>100</v>
      </c>
    </row>
    <row r="54" spans="2:18" s="1" customFormat="1" x14ac:dyDescent="0.25">
      <c r="B54" s="92" t="s">
        <v>64</v>
      </c>
      <c r="C54" s="94"/>
      <c r="D54" s="33">
        <f>SUM(D48:D53)</f>
        <v>2665.5</v>
      </c>
      <c r="F54" s="102" t="s">
        <v>75</v>
      </c>
      <c r="G54" s="102"/>
      <c r="H54" s="102"/>
      <c r="I54" s="102"/>
      <c r="J54" s="102"/>
      <c r="K54" s="50">
        <v>0</v>
      </c>
      <c r="L54"/>
      <c r="M54"/>
      <c r="N54"/>
      <c r="O54"/>
    </row>
    <row r="55" spans="2:18" s="1" customFormat="1" x14ac:dyDescent="0.25">
      <c r="B55" s="92"/>
      <c r="C55" s="94"/>
      <c r="D55" s="33"/>
      <c r="F55" s="102" t="s">
        <v>76</v>
      </c>
      <c r="G55" s="102"/>
      <c r="H55" s="102"/>
      <c r="I55" s="102"/>
      <c r="J55" s="102"/>
      <c r="K55" s="50">
        <v>0</v>
      </c>
      <c r="L55"/>
      <c r="M55"/>
      <c r="N55"/>
      <c r="O55"/>
    </row>
    <row r="56" spans="2:18" x14ac:dyDescent="0.25">
      <c r="B56" s="95" t="s">
        <v>65</v>
      </c>
      <c r="C56" s="97"/>
      <c r="D56" s="30">
        <v>0</v>
      </c>
      <c r="F56" s="101" t="s">
        <v>87</v>
      </c>
      <c r="G56" s="101"/>
      <c r="H56" s="101"/>
      <c r="I56" s="101"/>
      <c r="J56" s="101"/>
      <c r="K56" s="33">
        <f>SUM(K53:K55)</f>
        <v>0</v>
      </c>
    </row>
    <row r="57" spans="2:18" x14ac:dyDescent="0.25">
      <c r="B57" s="95" t="s">
        <v>66</v>
      </c>
      <c r="C57" s="97"/>
      <c r="D57" s="30">
        <v>0</v>
      </c>
      <c r="F57" s="92"/>
      <c r="G57" s="93"/>
      <c r="H57" s="93"/>
      <c r="I57" s="93"/>
      <c r="J57" s="94"/>
      <c r="K57" s="33"/>
    </row>
    <row r="58" spans="2:18" x14ac:dyDescent="0.25">
      <c r="B58" s="95" t="s">
        <v>67</v>
      </c>
      <c r="C58" s="97"/>
      <c r="D58" s="30">
        <v>0</v>
      </c>
      <c r="F58" s="92" t="s">
        <v>130</v>
      </c>
      <c r="G58" s="93"/>
      <c r="H58" s="93"/>
      <c r="I58" s="93"/>
      <c r="J58" s="94"/>
      <c r="K58" s="33">
        <f>K51-K56</f>
        <v>4931.8</v>
      </c>
    </row>
    <row r="59" spans="2:18" x14ac:dyDescent="0.25">
      <c r="B59" s="95" t="s">
        <v>68</v>
      </c>
      <c r="C59" s="97"/>
      <c r="D59" s="30">
        <v>0</v>
      </c>
    </row>
    <row r="60" spans="2:18" x14ac:dyDescent="0.25">
      <c r="B60" s="95" t="s">
        <v>69</v>
      </c>
      <c r="C60" s="97"/>
      <c r="D60" s="30">
        <v>0</v>
      </c>
    </row>
    <row r="61" spans="2:18" x14ac:dyDescent="0.25">
      <c r="B61" s="92" t="s">
        <v>70</v>
      </c>
      <c r="C61" s="94"/>
      <c r="D61" s="33">
        <f>SUM(D56:D60)</f>
        <v>0</v>
      </c>
    </row>
    <row r="62" spans="2:18" x14ac:dyDescent="0.25">
      <c r="B62" s="92"/>
      <c r="C62" s="94"/>
      <c r="D62" s="33"/>
    </row>
    <row r="63" spans="2:18" s="1" customFormat="1" x14ac:dyDescent="0.25">
      <c r="B63" s="92" t="s">
        <v>129</v>
      </c>
      <c r="C63" s="94"/>
      <c r="D63" s="33">
        <f>D54-D61</f>
        <v>2665.5</v>
      </c>
    </row>
    <row r="64" spans="2:18" x14ac:dyDescent="0.25"/>
    <row r="65" spans="2:10" x14ac:dyDescent="0.25"/>
    <row r="66" spans="2:10" x14ac:dyDescent="0.25">
      <c r="B66" t="s">
        <v>151</v>
      </c>
      <c r="D66" t="s">
        <v>55</v>
      </c>
      <c r="E66" t="s">
        <v>153</v>
      </c>
      <c r="J66" t="s">
        <v>56</v>
      </c>
    </row>
    <row r="67" spans="2:10" x14ac:dyDescent="0.25"/>
    <row r="68" spans="2:10" x14ac:dyDescent="0.25">
      <c r="B68" t="s">
        <v>152</v>
      </c>
      <c r="D68" t="s">
        <v>55</v>
      </c>
      <c r="E68" t="s">
        <v>154</v>
      </c>
      <c r="J68" t="s">
        <v>56</v>
      </c>
    </row>
    <row r="69" spans="2:10" x14ac:dyDescent="0.25"/>
    <row r="70" spans="2:10" x14ac:dyDescent="0.25"/>
    <row r="71" spans="2:10" x14ac:dyDescent="0.25"/>
    <row r="72" spans="2:10" hidden="1" x14ac:dyDescent="0.25"/>
    <row r="73" spans="2:10" hidden="1" x14ac:dyDescent="0.25"/>
    <row r="74" spans="2:10" hidden="1" x14ac:dyDescent="0.25"/>
    <row r="75" spans="2:10" hidden="1" x14ac:dyDescent="0.25"/>
    <row r="76" spans="2:10" hidden="1" x14ac:dyDescent="0.25"/>
    <row r="77" spans="2:10" hidden="1" x14ac:dyDescent="0.25"/>
    <row r="78" spans="2:10" hidden="1" x14ac:dyDescent="0.25"/>
    <row r="79" spans="2:10" hidden="1" x14ac:dyDescent="0.25"/>
    <row r="80" spans="2:1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x14ac:dyDescent="0.25"/>
  </sheetData>
  <mergeCells count="43">
    <mergeCell ref="F57:J57"/>
    <mergeCell ref="F58:J58"/>
    <mergeCell ref="F50:J50"/>
    <mergeCell ref="B10:B11"/>
    <mergeCell ref="C10:C11"/>
    <mergeCell ref="B48:C48"/>
    <mergeCell ref="B49:C49"/>
    <mergeCell ref="B50:C50"/>
    <mergeCell ref="F56:J56"/>
    <mergeCell ref="G10:I10"/>
    <mergeCell ref="J10:L10"/>
    <mergeCell ref="F54:J54"/>
    <mergeCell ref="F55:J55"/>
    <mergeCell ref="B63:C63"/>
    <mergeCell ref="B47:C47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M50:Q50"/>
    <mergeCell ref="M51:Q51"/>
    <mergeCell ref="M52:Q52"/>
    <mergeCell ref="M53:Q53"/>
    <mergeCell ref="D10:F10"/>
    <mergeCell ref="F51:J51"/>
    <mergeCell ref="F53:J53"/>
    <mergeCell ref="F52:J52"/>
    <mergeCell ref="M10:O10"/>
    <mergeCell ref="P10:R10"/>
    <mergeCell ref="F48:J48"/>
    <mergeCell ref="F49:J49"/>
    <mergeCell ref="F47:J47"/>
    <mergeCell ref="M47:Q47"/>
    <mergeCell ref="M48:Q48"/>
    <mergeCell ref="M49:Q49"/>
  </mergeCells>
  <pageMargins left="0.70866141732283472" right="0.70866141732283472" top="0.78740157480314965" bottom="0.78740157480314965" header="0.31496062992125984" footer="0.31496062992125984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J49"/>
  <sheetViews>
    <sheetView workbookViewId="0">
      <selection activeCell="B17" sqref="B17:D17"/>
    </sheetView>
  </sheetViews>
  <sheetFormatPr defaultColWidth="0" defaultRowHeight="15" zeroHeight="1" x14ac:dyDescent="0.25"/>
  <cols>
    <col min="1" max="1" width="3.5703125" customWidth="1"/>
    <col min="2" max="3" width="9.140625" customWidth="1"/>
    <col min="4" max="4" width="22" customWidth="1"/>
    <col min="5" max="5" width="15.28515625" customWidth="1"/>
    <col min="6" max="6" width="16.42578125" customWidth="1"/>
    <col min="7" max="7" width="9.140625" customWidth="1"/>
    <col min="8" max="8" width="9.140625" hidden="1" customWidth="1"/>
    <col min="9" max="16384" width="9.140625" hidden="1"/>
  </cols>
  <sheetData>
    <row r="1" spans="2:6" x14ac:dyDescent="0.25"/>
    <row r="2" spans="2:6" ht="21" x14ac:dyDescent="0.35">
      <c r="B2" s="3" t="s">
        <v>138</v>
      </c>
    </row>
    <row r="3" spans="2:6" x14ac:dyDescent="0.25"/>
    <row r="4" spans="2:6" x14ac:dyDescent="0.25">
      <c r="B4" t="s">
        <v>89</v>
      </c>
      <c r="D4" s="1" t="s">
        <v>147</v>
      </c>
    </row>
    <row r="5" spans="2:6" x14ac:dyDescent="0.25">
      <c r="B5" t="s">
        <v>90</v>
      </c>
      <c r="D5" s="82">
        <v>46790080</v>
      </c>
    </row>
    <row r="6" spans="2:6" x14ac:dyDescent="0.25">
      <c r="B6" t="s">
        <v>91</v>
      </c>
      <c r="D6" s="1" t="s">
        <v>148</v>
      </c>
    </row>
    <row r="7" spans="2:6" x14ac:dyDescent="0.25"/>
    <row r="8" spans="2:6" x14ac:dyDescent="0.25">
      <c r="B8" s="1" t="s">
        <v>139</v>
      </c>
    </row>
    <row r="9" spans="2:6" ht="15.75" thickBot="1" x14ac:dyDescent="0.3"/>
    <row r="10" spans="2:6" ht="15.75" thickBot="1" x14ac:dyDescent="0.3">
      <c r="B10" s="112" t="s">
        <v>136</v>
      </c>
      <c r="C10" s="113"/>
      <c r="D10" s="113"/>
      <c r="E10" s="53" t="s">
        <v>132</v>
      </c>
      <c r="F10" s="54" t="s">
        <v>133</v>
      </c>
    </row>
    <row r="11" spans="2:6" x14ac:dyDescent="0.25">
      <c r="B11" s="114"/>
      <c r="C11" s="115"/>
      <c r="D11" s="116"/>
      <c r="E11" s="55"/>
      <c r="F11" s="56"/>
    </row>
    <row r="12" spans="2:6" x14ac:dyDescent="0.25">
      <c r="B12" s="109"/>
      <c r="C12" s="110"/>
      <c r="D12" s="111"/>
      <c r="E12" s="57"/>
      <c r="F12" s="58"/>
    </row>
    <row r="13" spans="2:6" x14ac:dyDescent="0.25">
      <c r="B13" s="109"/>
      <c r="C13" s="110"/>
      <c r="D13" s="111"/>
      <c r="E13" s="57"/>
      <c r="F13" s="58"/>
    </row>
    <row r="14" spans="2:6" x14ac:dyDescent="0.25">
      <c r="B14" s="109"/>
      <c r="C14" s="110"/>
      <c r="D14" s="111"/>
      <c r="E14" s="57"/>
      <c r="F14" s="58"/>
    </row>
    <row r="15" spans="2:6" x14ac:dyDescent="0.25">
      <c r="B15" s="109"/>
      <c r="C15" s="110"/>
      <c r="D15" s="111"/>
      <c r="E15" s="57"/>
      <c r="F15" s="58"/>
    </row>
    <row r="16" spans="2:6" x14ac:dyDescent="0.25">
      <c r="B16" s="109"/>
      <c r="C16" s="110"/>
      <c r="D16" s="111"/>
      <c r="E16" s="57"/>
      <c r="F16" s="58"/>
    </row>
    <row r="17" spans="2:6" x14ac:dyDescent="0.25">
      <c r="B17" s="109"/>
      <c r="C17" s="110"/>
      <c r="D17" s="111"/>
      <c r="E17" s="57"/>
      <c r="F17" s="58"/>
    </row>
    <row r="18" spans="2:6" x14ac:dyDescent="0.25">
      <c r="B18" s="109"/>
      <c r="C18" s="110"/>
      <c r="D18" s="111"/>
      <c r="E18" s="57"/>
      <c r="F18" s="58"/>
    </row>
    <row r="19" spans="2:6" ht="15.75" thickBot="1" x14ac:dyDescent="0.3">
      <c r="B19" s="117"/>
      <c r="C19" s="118"/>
      <c r="D19" s="119"/>
      <c r="E19" s="59"/>
      <c r="F19" s="60"/>
    </row>
    <row r="20" spans="2:6" ht="15.75" thickBot="1" x14ac:dyDescent="0.3">
      <c r="B20" s="122" t="s">
        <v>45</v>
      </c>
      <c r="C20" s="123"/>
      <c r="D20" s="124"/>
      <c r="E20" s="61"/>
      <c r="F20" s="62">
        <f>SUM(F11:F19)</f>
        <v>0</v>
      </c>
    </row>
    <row r="21" spans="2:6" x14ac:dyDescent="0.25">
      <c r="B21" s="63"/>
      <c r="C21" s="63"/>
      <c r="D21" s="63"/>
      <c r="E21" s="63"/>
      <c r="F21" s="64"/>
    </row>
    <row r="22" spans="2:6" x14ac:dyDescent="0.25">
      <c r="B22" s="63"/>
      <c r="C22" s="63"/>
      <c r="D22" s="63"/>
      <c r="E22" s="63"/>
      <c r="F22" s="64"/>
    </row>
    <row r="23" spans="2:6" x14ac:dyDescent="0.25">
      <c r="B23" s="68" t="s">
        <v>140</v>
      </c>
      <c r="C23" s="63"/>
      <c r="D23" s="63"/>
      <c r="E23" s="63"/>
      <c r="F23" s="64"/>
    </row>
    <row r="24" spans="2:6" ht="15.75" thickBot="1" x14ac:dyDescent="0.3">
      <c r="B24" s="63"/>
      <c r="C24" s="63"/>
      <c r="D24" s="63"/>
      <c r="E24" s="63"/>
      <c r="F24" s="64"/>
    </row>
    <row r="25" spans="2:6" ht="15.75" thickBot="1" x14ac:dyDescent="0.3">
      <c r="B25" s="120" t="s">
        <v>137</v>
      </c>
      <c r="C25" s="121"/>
      <c r="D25" s="121"/>
      <c r="E25" s="53" t="s">
        <v>132</v>
      </c>
      <c r="F25" s="65" t="s">
        <v>133</v>
      </c>
    </row>
    <row r="26" spans="2:6" x14ac:dyDescent="0.25">
      <c r="B26" s="114" t="s">
        <v>155</v>
      </c>
      <c r="C26" s="115"/>
      <c r="D26" s="116"/>
      <c r="E26" s="55"/>
      <c r="F26" s="66"/>
    </row>
    <row r="27" spans="2:6" x14ac:dyDescent="0.25">
      <c r="B27" s="109"/>
      <c r="C27" s="110"/>
      <c r="D27" s="111"/>
      <c r="E27" s="57"/>
      <c r="F27" s="66"/>
    </row>
    <row r="28" spans="2:6" x14ac:dyDescent="0.25">
      <c r="B28" s="109"/>
      <c r="C28" s="110"/>
      <c r="D28" s="111"/>
      <c r="E28" s="57"/>
      <c r="F28" s="66"/>
    </row>
    <row r="29" spans="2:6" ht="15.75" thickBot="1" x14ac:dyDescent="0.3">
      <c r="B29" s="117"/>
      <c r="C29" s="118"/>
      <c r="D29" s="119"/>
      <c r="E29" s="59"/>
      <c r="F29" s="67"/>
    </row>
    <row r="30" spans="2:6" s="76" customFormat="1" x14ac:dyDescent="0.25">
      <c r="B30" s="69"/>
      <c r="C30" s="69"/>
      <c r="D30" s="69"/>
      <c r="E30" s="74"/>
      <c r="F30" s="75"/>
    </row>
    <row r="31" spans="2:6" s="76" customFormat="1" x14ac:dyDescent="0.25">
      <c r="B31" s="69"/>
      <c r="C31" s="69"/>
      <c r="D31" s="69"/>
      <c r="E31" s="74"/>
      <c r="F31" s="75"/>
    </row>
    <row r="32" spans="2:6" s="76" customFormat="1" x14ac:dyDescent="0.25">
      <c r="B32" s="77" t="s">
        <v>135</v>
      </c>
      <c r="C32" s="69"/>
      <c r="D32" s="69"/>
      <c r="E32" s="74"/>
      <c r="F32" s="75"/>
    </row>
    <row r="33" spans="2:10" s="76" customFormat="1" x14ac:dyDescent="0.25">
      <c r="B33" s="69"/>
      <c r="C33" s="69"/>
      <c r="D33" s="69"/>
      <c r="E33" s="74"/>
      <c r="F33" s="75"/>
    </row>
    <row r="34" spans="2:10" ht="15.75" thickBot="1" x14ac:dyDescent="0.3">
      <c r="B34" s="70" t="s">
        <v>134</v>
      </c>
      <c r="C34" s="71"/>
      <c r="D34" s="71"/>
      <c r="E34" s="72" t="s">
        <v>132</v>
      </c>
      <c r="F34" s="73" t="s">
        <v>133</v>
      </c>
    </row>
    <row r="35" spans="2:10" x14ac:dyDescent="0.25">
      <c r="B35" s="114"/>
      <c r="C35" s="115"/>
      <c r="D35" s="116"/>
      <c r="E35" s="55"/>
      <c r="F35" s="66"/>
    </row>
    <row r="36" spans="2:10" x14ac:dyDescent="0.25">
      <c r="B36" s="109"/>
      <c r="C36" s="110"/>
      <c r="D36" s="111"/>
      <c r="E36" s="57"/>
      <c r="F36" s="66"/>
    </row>
    <row r="37" spans="2:10" x14ac:dyDescent="0.25">
      <c r="B37" s="109"/>
      <c r="C37" s="110"/>
      <c r="D37" s="111"/>
      <c r="E37" s="57"/>
      <c r="F37" s="66"/>
    </row>
    <row r="38" spans="2:10" ht="15.75" thickBot="1" x14ac:dyDescent="0.3">
      <c r="B38" s="117"/>
      <c r="C38" s="118"/>
      <c r="D38" s="119"/>
      <c r="E38" s="59"/>
      <c r="F38" s="67"/>
    </row>
    <row r="39" spans="2:10" x14ac:dyDescent="0.25"/>
    <row r="40" spans="2:10" x14ac:dyDescent="0.25"/>
    <row r="41" spans="2:10" x14ac:dyDescent="0.25">
      <c r="B41" t="s">
        <v>53</v>
      </c>
      <c r="E41" t="s">
        <v>55</v>
      </c>
      <c r="J41" t="s">
        <v>56</v>
      </c>
    </row>
    <row r="42" spans="2:10" x14ac:dyDescent="0.25"/>
    <row r="43" spans="2:10" x14ac:dyDescent="0.25">
      <c r="F43" t="s">
        <v>141</v>
      </c>
      <c r="J43" t="s">
        <v>56</v>
      </c>
    </row>
    <row r="44" spans="2:10" x14ac:dyDescent="0.25"/>
    <row r="45" spans="2:10" x14ac:dyDescent="0.25">
      <c r="B45" t="s">
        <v>54</v>
      </c>
      <c r="E45" t="s">
        <v>55</v>
      </c>
    </row>
    <row r="46" spans="2:10" x14ac:dyDescent="0.25"/>
    <row r="47" spans="2:10" x14ac:dyDescent="0.25">
      <c r="F47" t="s">
        <v>141</v>
      </c>
    </row>
    <row r="48" spans="2:10" x14ac:dyDescent="0.25"/>
    <row r="49" x14ac:dyDescent="0.25"/>
  </sheetData>
  <mergeCells count="20">
    <mergeCell ref="B38:D38"/>
    <mergeCell ref="B20:D20"/>
    <mergeCell ref="B27:D27"/>
    <mergeCell ref="B28:D28"/>
    <mergeCell ref="B29:D29"/>
    <mergeCell ref="B35:D35"/>
    <mergeCell ref="B36:D36"/>
    <mergeCell ref="B37:D37"/>
    <mergeCell ref="B26:D26"/>
    <mergeCell ref="B16:D16"/>
    <mergeCell ref="B17:D17"/>
    <mergeCell ref="B18:D18"/>
    <mergeCell ref="B19:D19"/>
    <mergeCell ref="B25:D25"/>
    <mergeCell ref="B15:D15"/>
    <mergeCell ref="B10:D10"/>
    <mergeCell ref="B11:D11"/>
    <mergeCell ref="B12:D12"/>
    <mergeCell ref="B13:D13"/>
    <mergeCell ref="B14:D14"/>
  </mergeCells>
  <conditionalFormatting sqref="E11:E19">
    <cfRule type="cellIs" dxfId="26" priority="25" stopIfTrue="1" operator="equal">
      <formula>"C"</formula>
    </cfRule>
    <cfRule type="cellIs" dxfId="25" priority="26" stopIfTrue="1" operator="equal">
      <formula>"B"</formula>
    </cfRule>
    <cfRule type="cellIs" dxfId="24" priority="27" stopIfTrue="1" operator="equal">
      <formula>"A"</formula>
    </cfRule>
  </conditionalFormatting>
  <conditionalFormatting sqref="E35:E38">
    <cfRule type="cellIs" dxfId="23" priority="22" stopIfTrue="1" operator="equal">
      <formula>"C"</formula>
    </cfRule>
    <cfRule type="cellIs" dxfId="22" priority="23" stopIfTrue="1" operator="equal">
      <formula>"B"</formula>
    </cfRule>
    <cfRule type="cellIs" dxfId="21" priority="24" stopIfTrue="1" operator="equal">
      <formula>"A"</formula>
    </cfRule>
  </conditionalFormatting>
  <conditionalFormatting sqref="E26:E33">
    <cfRule type="cellIs" dxfId="20" priority="19" stopIfTrue="1" operator="equal">
      <formula>"C"</formula>
    </cfRule>
    <cfRule type="cellIs" dxfId="19" priority="20" stopIfTrue="1" operator="equal">
      <formula>"B"</formula>
    </cfRule>
    <cfRule type="cellIs" dxfId="18" priority="21" stopIfTrue="1" operator="equal">
      <formula>"A"</formula>
    </cfRule>
  </conditionalFormatting>
  <conditionalFormatting sqref="E14:E18">
    <cfRule type="cellIs" dxfId="17" priority="16" stopIfTrue="1" operator="equal">
      <formula>"C"</formula>
    </cfRule>
    <cfRule type="cellIs" dxfId="16" priority="17" stopIfTrue="1" operator="equal">
      <formula>"B"</formula>
    </cfRule>
    <cfRule type="cellIs" dxfId="15" priority="18" stopIfTrue="1" operator="equal">
      <formula>"A"</formula>
    </cfRule>
  </conditionalFormatting>
  <conditionalFormatting sqref="E14:E18">
    <cfRule type="cellIs" dxfId="14" priority="13" stopIfTrue="1" operator="equal">
      <formula>"C"</formula>
    </cfRule>
    <cfRule type="cellIs" dxfId="13" priority="14" stopIfTrue="1" operator="equal">
      <formula>"B"</formula>
    </cfRule>
    <cfRule type="cellIs" dxfId="12" priority="15" stopIfTrue="1" operator="equal">
      <formula>"A"</formula>
    </cfRule>
  </conditionalFormatting>
  <conditionalFormatting sqref="E26">
    <cfRule type="cellIs" dxfId="11" priority="10" stopIfTrue="1" operator="equal">
      <formula>"C"</formula>
    </cfRule>
    <cfRule type="cellIs" dxfId="10" priority="11" stopIfTrue="1" operator="equal">
      <formula>"B"</formula>
    </cfRule>
    <cfRule type="cellIs" dxfId="9" priority="12" stopIfTrue="1" operator="equal">
      <formula>"A"</formula>
    </cfRule>
  </conditionalFormatting>
  <conditionalFormatting sqref="E26">
    <cfRule type="cellIs" dxfId="8" priority="7" stopIfTrue="1" operator="equal">
      <formula>"C"</formula>
    </cfRule>
    <cfRule type="cellIs" dxfId="7" priority="8" stopIfTrue="1" operator="equal">
      <formula>"B"</formula>
    </cfRule>
    <cfRule type="cellIs" dxfId="6" priority="9" stopIfTrue="1" operator="equal">
      <formula>"A"</formula>
    </cfRule>
  </conditionalFormatting>
  <conditionalFormatting sqref="E35:E37">
    <cfRule type="cellIs" dxfId="5" priority="4" stopIfTrue="1" operator="equal">
      <formula>"C"</formula>
    </cfRule>
    <cfRule type="cellIs" dxfId="4" priority="5" stopIfTrue="1" operator="equal">
      <formula>"B"</formula>
    </cfRule>
    <cfRule type="cellIs" dxfId="3" priority="6" stopIfTrue="1" operator="equal">
      <formula>"A"</formula>
    </cfRule>
  </conditionalFormatting>
  <conditionalFormatting sqref="E35:E37">
    <cfRule type="cellIs" dxfId="2" priority="1" stopIfTrue="1" operator="equal">
      <formula>"C"</formula>
    </cfRule>
    <cfRule type="cellIs" dxfId="1" priority="2" stopIfTrue="1" operator="equal">
      <formula>"B"</formula>
    </cfRule>
    <cfRule type="cellIs" dxfId="0" priority="3" stopIfTrue="1" operator="equal">
      <formula>"A"</formula>
    </cfRule>
  </conditionalFormatting>
  <dataValidations count="1">
    <dataValidation type="whole" allowBlank="1" showInputMessage="1" showErrorMessage="1" errorTitle="Chybové hlášení" error="Hodnota není vyplněna nebo vyplněna nesprávná hodnota" sqref="F11:F19 F26:F38">
      <formula1>0</formula1>
      <formula2>99999</formula2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R114"/>
  <sheetViews>
    <sheetView showGridLines="0" tabSelected="1" topLeftCell="A13" zoomScaleNormal="100" workbookViewId="0">
      <selection activeCell="M40" sqref="M40"/>
    </sheetView>
  </sheetViews>
  <sheetFormatPr defaultColWidth="9.140625" defaultRowHeight="15" zeroHeight="1" x14ac:dyDescent="0.25"/>
  <cols>
    <col min="1" max="1" width="3.140625" customWidth="1"/>
    <col min="2" max="2" width="7.28515625" customWidth="1"/>
    <col min="3" max="3" width="50.42578125" customWidth="1"/>
    <col min="4" max="18" width="10.7109375" customWidth="1"/>
  </cols>
  <sheetData>
    <row r="1" spans="2:18" x14ac:dyDescent="0.25"/>
    <row r="2" spans="2:18" ht="21" x14ac:dyDescent="0.35">
      <c r="B2" s="3" t="s">
        <v>128</v>
      </c>
    </row>
    <row r="3" spans="2:18" x14ac:dyDescent="0.25"/>
    <row r="4" spans="2:18" x14ac:dyDescent="0.25">
      <c r="B4" t="s">
        <v>146</v>
      </c>
    </row>
    <row r="5" spans="2:18" x14ac:dyDescent="0.25">
      <c r="B5" t="s">
        <v>142</v>
      </c>
    </row>
    <row r="6" spans="2:18" x14ac:dyDescent="0.25">
      <c r="B6" t="s">
        <v>143</v>
      </c>
    </row>
    <row r="7" spans="2:18" x14ac:dyDescent="0.25"/>
    <row r="8" spans="2:18" x14ac:dyDescent="0.25">
      <c r="B8" s="1" t="s">
        <v>72</v>
      </c>
    </row>
    <row r="9" spans="2:18" ht="15.75" thickBot="1" x14ac:dyDescent="0.3">
      <c r="E9">
        <v>2016</v>
      </c>
      <c r="H9">
        <v>2017</v>
      </c>
      <c r="K9">
        <v>2018</v>
      </c>
      <c r="N9">
        <v>2019</v>
      </c>
      <c r="Q9">
        <v>2020</v>
      </c>
    </row>
    <row r="10" spans="2:18" x14ac:dyDescent="0.25">
      <c r="B10" s="105" t="s">
        <v>41</v>
      </c>
      <c r="C10" s="107" t="s">
        <v>42</v>
      </c>
      <c r="D10" s="98" t="s">
        <v>116</v>
      </c>
      <c r="E10" s="99"/>
      <c r="F10" s="100"/>
      <c r="G10" s="103" t="s">
        <v>117</v>
      </c>
      <c r="H10" s="99"/>
      <c r="I10" s="104"/>
      <c r="J10" s="98" t="s">
        <v>118</v>
      </c>
      <c r="K10" s="99"/>
      <c r="L10" s="100"/>
      <c r="M10" s="98" t="s">
        <v>119</v>
      </c>
      <c r="N10" s="99"/>
      <c r="O10" s="100"/>
      <c r="P10" s="98" t="s">
        <v>126</v>
      </c>
      <c r="Q10" s="99"/>
      <c r="R10" s="100"/>
    </row>
    <row r="11" spans="2:18" ht="30.75" thickBot="1" x14ac:dyDescent="0.3">
      <c r="B11" s="106"/>
      <c r="C11" s="108"/>
      <c r="D11" s="9" t="s">
        <v>43</v>
      </c>
      <c r="E11" s="10" t="s">
        <v>44</v>
      </c>
      <c r="F11" s="11" t="s">
        <v>45</v>
      </c>
      <c r="G11" s="12" t="s">
        <v>43</v>
      </c>
      <c r="H11" s="10" t="s">
        <v>44</v>
      </c>
      <c r="I11" s="13" t="s">
        <v>45</v>
      </c>
      <c r="J11" s="9" t="s">
        <v>43</v>
      </c>
      <c r="K11" s="10" t="s">
        <v>44</v>
      </c>
      <c r="L11" s="11" t="s">
        <v>45</v>
      </c>
      <c r="M11" s="9" t="s">
        <v>43</v>
      </c>
      <c r="N11" s="10" t="s">
        <v>44</v>
      </c>
      <c r="O11" s="11" t="s">
        <v>45</v>
      </c>
      <c r="P11" s="9" t="s">
        <v>43</v>
      </c>
      <c r="Q11" s="10" t="s">
        <v>44</v>
      </c>
      <c r="R11" s="11" t="s">
        <v>45</v>
      </c>
    </row>
    <row r="12" spans="2:18" x14ac:dyDescent="0.25">
      <c r="B12" s="17"/>
      <c r="C12" s="20" t="s">
        <v>46</v>
      </c>
      <c r="D12" s="14" t="s">
        <v>47</v>
      </c>
      <c r="E12" s="15" t="s">
        <v>48</v>
      </c>
      <c r="F12" s="16" t="s">
        <v>50</v>
      </c>
      <c r="G12" s="7" t="s">
        <v>49</v>
      </c>
      <c r="H12" s="5" t="s">
        <v>93</v>
      </c>
      <c r="I12" s="8" t="s">
        <v>94</v>
      </c>
      <c r="J12" s="4" t="s">
        <v>107</v>
      </c>
      <c r="K12" s="5" t="s">
        <v>108</v>
      </c>
      <c r="L12" s="6" t="s">
        <v>109</v>
      </c>
      <c r="M12" s="4" t="s">
        <v>110</v>
      </c>
      <c r="N12" s="5" t="s">
        <v>111</v>
      </c>
      <c r="O12" s="6" t="s">
        <v>112</v>
      </c>
      <c r="P12" s="4" t="s">
        <v>113</v>
      </c>
      <c r="Q12" s="5" t="s">
        <v>114</v>
      </c>
      <c r="R12" s="6" t="s">
        <v>115</v>
      </c>
    </row>
    <row r="13" spans="2:18" x14ac:dyDescent="0.25">
      <c r="B13" s="18" t="s">
        <v>0</v>
      </c>
      <c r="C13" s="21" t="s">
        <v>1</v>
      </c>
      <c r="D13" s="46">
        <v>4944</v>
      </c>
      <c r="E13" s="80">
        <v>39</v>
      </c>
      <c r="F13" s="28">
        <f>D13+E13</f>
        <v>4983</v>
      </c>
      <c r="G13" s="46">
        <v>4465</v>
      </c>
      <c r="H13" s="80">
        <v>0</v>
      </c>
      <c r="I13" s="28">
        <f>G13+H13</f>
        <v>4465</v>
      </c>
      <c r="J13" s="46">
        <v>4350</v>
      </c>
      <c r="K13" s="80">
        <v>20</v>
      </c>
      <c r="L13" s="28">
        <f>J13+K13</f>
        <v>4370</v>
      </c>
      <c r="M13" s="46">
        <v>4250</v>
      </c>
      <c r="N13" s="80">
        <v>20</v>
      </c>
      <c r="O13" s="28">
        <f>M13+N13</f>
        <v>4270</v>
      </c>
      <c r="P13" s="46">
        <v>4150</v>
      </c>
      <c r="Q13" s="80">
        <v>15</v>
      </c>
      <c r="R13" s="28">
        <f>P13+Q13</f>
        <v>4165</v>
      </c>
    </row>
    <row r="14" spans="2:18" x14ac:dyDescent="0.25">
      <c r="B14" s="18" t="s">
        <v>2</v>
      </c>
      <c r="C14" s="23" t="s">
        <v>100</v>
      </c>
      <c r="D14" s="78">
        <v>0</v>
      </c>
      <c r="E14" s="81">
        <v>0</v>
      </c>
      <c r="F14" s="28">
        <f t="shared" ref="F14:F43" si="0">D14+E14</f>
        <v>0</v>
      </c>
      <c r="G14" s="78">
        <v>0</v>
      </c>
      <c r="H14" s="81">
        <v>0</v>
      </c>
      <c r="I14" s="28">
        <f t="shared" ref="I14:I38" si="1">G14+H14</f>
        <v>0</v>
      </c>
      <c r="J14" s="78">
        <v>0</v>
      </c>
      <c r="K14" s="81">
        <v>0</v>
      </c>
      <c r="L14" s="28">
        <f t="shared" ref="L14:L38" si="2">J14+K14</f>
        <v>0</v>
      </c>
      <c r="M14" s="78">
        <v>0</v>
      </c>
      <c r="N14" s="81">
        <v>0</v>
      </c>
      <c r="O14" s="28">
        <f t="shared" ref="O14:O38" si="3">M14+N14</f>
        <v>0</v>
      </c>
      <c r="P14" s="78">
        <v>0</v>
      </c>
      <c r="Q14" s="81">
        <v>0</v>
      </c>
      <c r="R14" s="28">
        <f t="shared" ref="R14:R38" si="4">P14+Q14</f>
        <v>0</v>
      </c>
    </row>
    <row r="15" spans="2:18" x14ac:dyDescent="0.25">
      <c r="B15" s="18" t="s">
        <v>4</v>
      </c>
      <c r="C15" s="22" t="s">
        <v>131</v>
      </c>
      <c r="D15" s="46">
        <v>4024</v>
      </c>
      <c r="E15" s="80">
        <v>0</v>
      </c>
      <c r="F15" s="28">
        <f t="shared" si="0"/>
        <v>4024</v>
      </c>
      <c r="G15" s="46">
        <v>4000</v>
      </c>
      <c r="H15" s="80">
        <v>0</v>
      </c>
      <c r="I15" s="28">
        <f t="shared" si="1"/>
        <v>4000</v>
      </c>
      <c r="J15" s="46">
        <v>4500</v>
      </c>
      <c r="K15" s="80">
        <v>0</v>
      </c>
      <c r="L15" s="28">
        <f t="shared" si="2"/>
        <v>4500</v>
      </c>
      <c r="M15" s="46">
        <v>4500</v>
      </c>
      <c r="N15" s="80">
        <v>0</v>
      </c>
      <c r="O15" s="28">
        <f t="shared" si="3"/>
        <v>4500</v>
      </c>
      <c r="P15" s="46">
        <v>4500</v>
      </c>
      <c r="Q15" s="80">
        <v>0</v>
      </c>
      <c r="R15" s="28">
        <f t="shared" si="4"/>
        <v>4500</v>
      </c>
    </row>
    <row r="16" spans="2:18" x14ac:dyDescent="0.25">
      <c r="B16" s="18" t="s">
        <v>6</v>
      </c>
      <c r="C16" s="23" t="s">
        <v>101</v>
      </c>
      <c r="D16" s="46">
        <v>0</v>
      </c>
      <c r="E16" s="80">
        <v>0</v>
      </c>
      <c r="F16" s="28">
        <f t="shared" si="0"/>
        <v>0</v>
      </c>
      <c r="G16" s="46">
        <v>0</v>
      </c>
      <c r="H16" s="80">
        <v>0</v>
      </c>
      <c r="I16" s="28">
        <f t="shared" si="1"/>
        <v>0</v>
      </c>
      <c r="J16" s="46">
        <v>190</v>
      </c>
      <c r="K16" s="80">
        <v>0</v>
      </c>
      <c r="L16" s="28">
        <f t="shared" si="2"/>
        <v>190</v>
      </c>
      <c r="M16" s="46">
        <v>190</v>
      </c>
      <c r="N16" s="80">
        <v>0</v>
      </c>
      <c r="O16" s="28">
        <f t="shared" si="3"/>
        <v>190</v>
      </c>
      <c r="P16" s="46">
        <v>190</v>
      </c>
      <c r="Q16" s="80">
        <v>0</v>
      </c>
      <c r="R16" s="28">
        <f t="shared" si="4"/>
        <v>190</v>
      </c>
    </row>
    <row r="17" spans="2:18" x14ac:dyDescent="0.25">
      <c r="B17" s="18" t="s">
        <v>8</v>
      </c>
      <c r="C17" s="23" t="s">
        <v>102</v>
      </c>
      <c r="D17" s="46">
        <v>0</v>
      </c>
      <c r="E17" s="80">
        <v>0</v>
      </c>
      <c r="F17" s="28">
        <f t="shared" si="0"/>
        <v>0</v>
      </c>
      <c r="G17" s="46">
        <v>100</v>
      </c>
      <c r="H17" s="80">
        <v>0</v>
      </c>
      <c r="I17" s="28">
        <f t="shared" si="1"/>
        <v>100</v>
      </c>
      <c r="J17" s="46">
        <v>0</v>
      </c>
      <c r="K17" s="80">
        <v>0</v>
      </c>
      <c r="L17" s="28">
        <f t="shared" si="2"/>
        <v>0</v>
      </c>
      <c r="M17" s="46">
        <v>0</v>
      </c>
      <c r="N17" s="80">
        <v>0</v>
      </c>
      <c r="O17" s="28">
        <f t="shared" si="3"/>
        <v>0</v>
      </c>
      <c r="P17" s="46">
        <v>0</v>
      </c>
      <c r="Q17" s="80">
        <v>0</v>
      </c>
      <c r="R17" s="28">
        <f t="shared" si="4"/>
        <v>0</v>
      </c>
    </row>
    <row r="18" spans="2:18" x14ac:dyDescent="0.25">
      <c r="B18" s="18" t="s">
        <v>10</v>
      </c>
      <c r="C18" s="24" t="s">
        <v>3</v>
      </c>
      <c r="D18" s="78">
        <v>1217</v>
      </c>
      <c r="E18" s="81">
        <v>0</v>
      </c>
      <c r="F18" s="28">
        <f t="shared" si="0"/>
        <v>1217</v>
      </c>
      <c r="G18" s="78">
        <v>217</v>
      </c>
      <c r="H18" s="30">
        <v>0</v>
      </c>
      <c r="I18" s="28">
        <f t="shared" si="1"/>
        <v>217</v>
      </c>
      <c r="J18" s="78">
        <v>20</v>
      </c>
      <c r="K18" s="81">
        <v>0</v>
      </c>
      <c r="L18" s="28">
        <f t="shared" si="2"/>
        <v>20</v>
      </c>
      <c r="M18" s="29">
        <v>25</v>
      </c>
      <c r="N18" s="30">
        <v>0</v>
      </c>
      <c r="O18" s="28">
        <f t="shared" si="3"/>
        <v>25</v>
      </c>
      <c r="P18" s="78">
        <v>25</v>
      </c>
      <c r="Q18" s="81">
        <v>0</v>
      </c>
      <c r="R18" s="28">
        <f t="shared" si="4"/>
        <v>25</v>
      </c>
    </row>
    <row r="19" spans="2:18" x14ac:dyDescent="0.25">
      <c r="B19" s="18" t="s">
        <v>12</v>
      </c>
      <c r="C19" s="24" t="s">
        <v>5</v>
      </c>
      <c r="D19" s="78">
        <v>0</v>
      </c>
      <c r="E19" s="81">
        <v>0</v>
      </c>
      <c r="F19" s="28">
        <f t="shared" si="0"/>
        <v>0</v>
      </c>
      <c r="G19" s="78">
        <v>0</v>
      </c>
      <c r="H19" s="30">
        <v>0</v>
      </c>
      <c r="I19" s="28">
        <f t="shared" si="1"/>
        <v>0</v>
      </c>
      <c r="J19" s="78">
        <v>0</v>
      </c>
      <c r="K19" s="81">
        <v>0</v>
      </c>
      <c r="L19" s="28">
        <f t="shared" si="2"/>
        <v>0</v>
      </c>
      <c r="M19" s="29">
        <v>0</v>
      </c>
      <c r="N19" s="30">
        <v>0</v>
      </c>
      <c r="O19" s="28">
        <f t="shared" si="3"/>
        <v>0</v>
      </c>
      <c r="P19" s="78">
        <v>0</v>
      </c>
      <c r="Q19" s="81">
        <v>0</v>
      </c>
      <c r="R19" s="28">
        <f t="shared" si="4"/>
        <v>0</v>
      </c>
    </row>
    <row r="20" spans="2:18" x14ac:dyDescent="0.25">
      <c r="B20" s="18" t="s">
        <v>14</v>
      </c>
      <c r="C20" s="25" t="s">
        <v>7</v>
      </c>
      <c r="D20" s="78">
        <v>859</v>
      </c>
      <c r="E20" s="81">
        <v>0</v>
      </c>
      <c r="F20" s="28">
        <f>D20+E20</f>
        <v>859</v>
      </c>
      <c r="G20" s="78">
        <v>27</v>
      </c>
      <c r="H20" s="30">
        <v>0</v>
      </c>
      <c r="I20" s="28">
        <f t="shared" si="1"/>
        <v>27</v>
      </c>
      <c r="J20" s="78">
        <v>20</v>
      </c>
      <c r="K20" s="81">
        <v>0</v>
      </c>
      <c r="L20" s="28">
        <f t="shared" si="2"/>
        <v>20</v>
      </c>
      <c r="M20" s="29">
        <v>25</v>
      </c>
      <c r="N20" s="30">
        <v>0</v>
      </c>
      <c r="O20" s="28">
        <f t="shared" si="3"/>
        <v>25</v>
      </c>
      <c r="P20" s="78">
        <v>25</v>
      </c>
      <c r="Q20" s="81">
        <v>0</v>
      </c>
      <c r="R20" s="28">
        <f t="shared" si="4"/>
        <v>25</v>
      </c>
    </row>
    <row r="21" spans="2:18" x14ac:dyDescent="0.25">
      <c r="B21" s="19" t="s">
        <v>16</v>
      </c>
      <c r="C21" s="26" t="s">
        <v>9</v>
      </c>
      <c r="D21" s="79">
        <f>SUM(D13:D18)</f>
        <v>10185</v>
      </c>
      <c r="E21" s="79">
        <f>SUM(E13:E20)</f>
        <v>39</v>
      </c>
      <c r="F21" s="32">
        <f>D21+E21</f>
        <v>10224</v>
      </c>
      <c r="G21" s="79">
        <f>SUM(G13:G18)</f>
        <v>8782</v>
      </c>
      <c r="H21" s="31">
        <f>SUM(H13:H20)</f>
        <v>0</v>
      </c>
      <c r="I21" s="32">
        <f t="shared" si="1"/>
        <v>8782</v>
      </c>
      <c r="J21" s="31">
        <f>SUM(J13:J18)</f>
        <v>9060</v>
      </c>
      <c r="K21" s="31">
        <f>SUM(K13:K18)</f>
        <v>20</v>
      </c>
      <c r="L21" s="32">
        <f t="shared" si="2"/>
        <v>9080</v>
      </c>
      <c r="M21" s="31">
        <f>SUM(M13:M18)</f>
        <v>8965</v>
      </c>
      <c r="N21" s="31">
        <f>SUM(N13:N20)</f>
        <v>20</v>
      </c>
      <c r="O21" s="32">
        <f t="shared" si="3"/>
        <v>8985</v>
      </c>
      <c r="P21" s="31">
        <f>SUM(P13:P18)</f>
        <v>8865</v>
      </c>
      <c r="Q21" s="31">
        <f>SUM(Q13:Q20)</f>
        <v>15</v>
      </c>
      <c r="R21" s="32">
        <f t="shared" si="4"/>
        <v>8880</v>
      </c>
    </row>
    <row r="22" spans="2:18" x14ac:dyDescent="0.25">
      <c r="B22" s="18" t="s">
        <v>18</v>
      </c>
      <c r="C22" s="24" t="s">
        <v>11</v>
      </c>
      <c r="D22" s="78">
        <v>30</v>
      </c>
      <c r="E22" s="81">
        <v>0</v>
      </c>
      <c r="F22" s="28">
        <f t="shared" si="0"/>
        <v>30</v>
      </c>
      <c r="G22" s="78">
        <v>220</v>
      </c>
      <c r="H22" s="30">
        <v>0</v>
      </c>
      <c r="I22" s="28">
        <f t="shared" si="1"/>
        <v>220</v>
      </c>
      <c r="J22" s="78">
        <v>170</v>
      </c>
      <c r="K22" s="81">
        <v>0</v>
      </c>
      <c r="L22" s="28">
        <f t="shared" si="2"/>
        <v>170</v>
      </c>
      <c r="M22" s="29">
        <v>180</v>
      </c>
      <c r="N22" s="30">
        <v>0</v>
      </c>
      <c r="O22" s="28">
        <f t="shared" si="3"/>
        <v>180</v>
      </c>
      <c r="P22" s="29">
        <v>185</v>
      </c>
      <c r="Q22" s="30">
        <v>0</v>
      </c>
      <c r="R22" s="28">
        <f t="shared" si="4"/>
        <v>185</v>
      </c>
    </row>
    <row r="23" spans="2:18" x14ac:dyDescent="0.25">
      <c r="B23" s="18" t="s">
        <v>20</v>
      </c>
      <c r="C23" s="24" t="s">
        <v>13</v>
      </c>
      <c r="D23" s="78">
        <v>4315</v>
      </c>
      <c r="E23" s="81">
        <v>0</v>
      </c>
      <c r="F23" s="28">
        <f t="shared" si="0"/>
        <v>4315</v>
      </c>
      <c r="G23" s="78">
        <v>2430</v>
      </c>
      <c r="H23" s="30">
        <v>0</v>
      </c>
      <c r="I23" s="28">
        <f t="shared" si="1"/>
        <v>2430</v>
      </c>
      <c r="J23" s="78">
        <v>2324</v>
      </c>
      <c r="K23" s="81">
        <v>0</v>
      </c>
      <c r="L23" s="28">
        <f t="shared" si="2"/>
        <v>2324</v>
      </c>
      <c r="M23" s="29">
        <v>2250</v>
      </c>
      <c r="N23" s="30">
        <v>0</v>
      </c>
      <c r="O23" s="28">
        <f t="shared" si="3"/>
        <v>2250</v>
      </c>
      <c r="P23" s="29">
        <v>2150</v>
      </c>
      <c r="Q23" s="30">
        <v>0</v>
      </c>
      <c r="R23" s="28">
        <f t="shared" si="4"/>
        <v>2150</v>
      </c>
    </row>
    <row r="24" spans="2:18" x14ac:dyDescent="0.25">
      <c r="B24" s="18" t="s">
        <v>21</v>
      </c>
      <c r="C24" s="24" t="s">
        <v>15</v>
      </c>
      <c r="D24" s="78">
        <v>36</v>
      </c>
      <c r="E24" s="81">
        <v>0</v>
      </c>
      <c r="F24" s="28">
        <f t="shared" si="0"/>
        <v>36</v>
      </c>
      <c r="G24" s="78">
        <v>39</v>
      </c>
      <c r="H24" s="30">
        <v>0</v>
      </c>
      <c r="I24" s="28">
        <f t="shared" si="1"/>
        <v>39</v>
      </c>
      <c r="J24" s="78">
        <v>35</v>
      </c>
      <c r="K24" s="81">
        <v>0</v>
      </c>
      <c r="L24" s="28">
        <f t="shared" si="2"/>
        <v>35</v>
      </c>
      <c r="M24" s="29">
        <v>35</v>
      </c>
      <c r="N24" s="30">
        <v>0</v>
      </c>
      <c r="O24" s="28">
        <f t="shared" si="3"/>
        <v>35</v>
      </c>
      <c r="P24" s="29">
        <v>35</v>
      </c>
      <c r="Q24" s="30">
        <v>0</v>
      </c>
      <c r="R24" s="28">
        <f t="shared" si="4"/>
        <v>35</v>
      </c>
    </row>
    <row r="25" spans="2:18" x14ac:dyDescent="0.25">
      <c r="B25" s="18" t="s">
        <v>23</v>
      </c>
      <c r="C25" s="24" t="s">
        <v>144</v>
      </c>
      <c r="D25" s="78">
        <v>-1933</v>
      </c>
      <c r="E25" s="81">
        <v>0</v>
      </c>
      <c r="F25" s="28">
        <f t="shared" si="0"/>
        <v>-1933</v>
      </c>
      <c r="G25" s="78">
        <v>0</v>
      </c>
      <c r="H25" s="30">
        <v>0</v>
      </c>
      <c r="I25" s="28">
        <f t="shared" si="1"/>
        <v>0</v>
      </c>
      <c r="J25" s="78">
        <v>0</v>
      </c>
      <c r="K25" s="81">
        <v>0</v>
      </c>
      <c r="L25" s="28">
        <f t="shared" si="2"/>
        <v>0</v>
      </c>
      <c r="M25" s="29">
        <v>0</v>
      </c>
      <c r="N25" s="30">
        <v>0</v>
      </c>
      <c r="O25" s="28">
        <f t="shared" si="3"/>
        <v>0</v>
      </c>
      <c r="P25" s="29">
        <v>0</v>
      </c>
      <c r="Q25" s="30">
        <v>0</v>
      </c>
      <c r="R25" s="28">
        <f t="shared" si="4"/>
        <v>0</v>
      </c>
    </row>
    <row r="26" spans="2:18" x14ac:dyDescent="0.25">
      <c r="B26" s="18" t="s">
        <v>25</v>
      </c>
      <c r="C26" s="24" t="s">
        <v>150</v>
      </c>
      <c r="D26" s="78">
        <v>-108</v>
      </c>
      <c r="E26" s="81">
        <v>0</v>
      </c>
      <c r="F26" s="28">
        <f t="shared" si="0"/>
        <v>-108</v>
      </c>
      <c r="G26" s="78">
        <v>0</v>
      </c>
      <c r="H26" s="30">
        <v>0</v>
      </c>
      <c r="I26" s="28">
        <f t="shared" si="1"/>
        <v>0</v>
      </c>
      <c r="J26" s="29">
        <v>0</v>
      </c>
      <c r="K26" s="30">
        <v>0</v>
      </c>
      <c r="L26" s="28">
        <f t="shared" si="2"/>
        <v>0</v>
      </c>
      <c r="M26" s="29">
        <v>0</v>
      </c>
      <c r="N26" s="30">
        <v>0</v>
      </c>
      <c r="O26" s="28">
        <f t="shared" si="3"/>
        <v>0</v>
      </c>
      <c r="P26" s="29">
        <v>0</v>
      </c>
      <c r="Q26" s="30">
        <v>0</v>
      </c>
      <c r="R26" s="28">
        <f t="shared" si="4"/>
        <v>0</v>
      </c>
    </row>
    <row r="27" spans="2:18" x14ac:dyDescent="0.25">
      <c r="B27" s="18" t="s">
        <v>27</v>
      </c>
      <c r="C27" s="24" t="s">
        <v>17</v>
      </c>
      <c r="D27" s="78">
        <v>5167</v>
      </c>
      <c r="E27" s="81">
        <v>15.9</v>
      </c>
      <c r="F27" s="28">
        <f t="shared" si="0"/>
        <v>5182.8999999999996</v>
      </c>
      <c r="G27" s="78">
        <v>4145</v>
      </c>
      <c r="H27" s="30">
        <v>0</v>
      </c>
      <c r="I27" s="28">
        <f t="shared" si="1"/>
        <v>4145</v>
      </c>
      <c r="J27" s="78">
        <v>4304</v>
      </c>
      <c r="K27" s="30">
        <v>20</v>
      </c>
      <c r="L27" s="28">
        <f t="shared" si="2"/>
        <v>4324</v>
      </c>
      <c r="M27" s="29">
        <v>4300</v>
      </c>
      <c r="N27" s="30">
        <v>20</v>
      </c>
      <c r="O27" s="28">
        <f t="shared" si="3"/>
        <v>4320</v>
      </c>
      <c r="P27" s="29">
        <v>4300</v>
      </c>
      <c r="Q27" s="30">
        <v>15</v>
      </c>
      <c r="R27" s="28">
        <f t="shared" si="4"/>
        <v>4315</v>
      </c>
    </row>
    <row r="28" spans="2:18" x14ac:dyDescent="0.25">
      <c r="B28" s="18" t="s">
        <v>29</v>
      </c>
      <c r="C28" s="24" t="s">
        <v>19</v>
      </c>
      <c r="D28" s="78">
        <v>2805</v>
      </c>
      <c r="E28" s="81">
        <v>0</v>
      </c>
      <c r="F28" s="28">
        <f t="shared" si="0"/>
        <v>2805</v>
      </c>
      <c r="G28" s="78">
        <v>3500</v>
      </c>
      <c r="H28" s="30">
        <v>0</v>
      </c>
      <c r="I28" s="28">
        <f t="shared" si="1"/>
        <v>3500</v>
      </c>
      <c r="J28" s="78">
        <v>3700</v>
      </c>
      <c r="K28" s="30">
        <v>0</v>
      </c>
      <c r="L28" s="28">
        <f t="shared" si="2"/>
        <v>3700</v>
      </c>
      <c r="M28" s="29">
        <v>3700</v>
      </c>
      <c r="N28" s="30">
        <v>0</v>
      </c>
      <c r="O28" s="28">
        <f t="shared" si="3"/>
        <v>3700</v>
      </c>
      <c r="P28" s="29">
        <v>3700</v>
      </c>
      <c r="Q28" s="30">
        <v>0</v>
      </c>
      <c r="R28" s="28">
        <f t="shared" si="4"/>
        <v>3700</v>
      </c>
    </row>
    <row r="29" spans="2:18" x14ac:dyDescent="0.25">
      <c r="B29" s="18" t="s">
        <v>31</v>
      </c>
      <c r="C29" s="24" t="s">
        <v>51</v>
      </c>
      <c r="D29" s="78">
        <v>2667</v>
      </c>
      <c r="E29" s="81">
        <v>0</v>
      </c>
      <c r="F29" s="28">
        <f t="shared" si="0"/>
        <v>2667</v>
      </c>
      <c r="G29" s="78">
        <v>3355</v>
      </c>
      <c r="H29" s="30">
        <v>0</v>
      </c>
      <c r="I29" s="28">
        <f t="shared" si="1"/>
        <v>3355</v>
      </c>
      <c r="J29" s="78">
        <v>3555</v>
      </c>
      <c r="K29" s="30">
        <v>0</v>
      </c>
      <c r="L29" s="28">
        <f t="shared" si="2"/>
        <v>3555</v>
      </c>
      <c r="M29" s="29">
        <v>3550</v>
      </c>
      <c r="N29" s="30">
        <v>0</v>
      </c>
      <c r="O29" s="28">
        <f t="shared" si="3"/>
        <v>3550</v>
      </c>
      <c r="P29" s="29">
        <v>3550</v>
      </c>
      <c r="Q29" s="30">
        <v>0</v>
      </c>
      <c r="R29" s="28">
        <f t="shared" si="4"/>
        <v>3550</v>
      </c>
    </row>
    <row r="30" spans="2:18" x14ac:dyDescent="0.25">
      <c r="B30" s="18" t="s">
        <v>33</v>
      </c>
      <c r="C30" s="25" t="s">
        <v>22</v>
      </c>
      <c r="D30" s="78">
        <v>138</v>
      </c>
      <c r="E30" s="81">
        <v>0</v>
      </c>
      <c r="F30" s="28">
        <f t="shared" si="0"/>
        <v>138</v>
      </c>
      <c r="G30" s="78">
        <v>145</v>
      </c>
      <c r="H30" s="30">
        <v>0</v>
      </c>
      <c r="I30" s="28">
        <f t="shared" si="1"/>
        <v>145</v>
      </c>
      <c r="J30" s="78">
        <v>145</v>
      </c>
      <c r="K30" s="30">
        <v>0</v>
      </c>
      <c r="L30" s="28">
        <f t="shared" si="2"/>
        <v>145</v>
      </c>
      <c r="M30" s="29">
        <v>150</v>
      </c>
      <c r="N30" s="30">
        <v>0</v>
      </c>
      <c r="O30" s="28">
        <f t="shared" si="3"/>
        <v>150</v>
      </c>
      <c r="P30" s="29">
        <v>150</v>
      </c>
      <c r="Q30" s="30">
        <v>0</v>
      </c>
      <c r="R30" s="28">
        <f t="shared" si="4"/>
        <v>150</v>
      </c>
    </row>
    <row r="31" spans="2:18" x14ac:dyDescent="0.25">
      <c r="B31" s="18" t="s">
        <v>34</v>
      </c>
      <c r="C31" s="24" t="s">
        <v>24</v>
      </c>
      <c r="D31" s="78">
        <v>918</v>
      </c>
      <c r="E31" s="81">
        <v>0</v>
      </c>
      <c r="F31" s="28">
        <f t="shared" si="0"/>
        <v>918</v>
      </c>
      <c r="G31" s="78">
        <v>1190</v>
      </c>
      <c r="H31" s="30">
        <v>0</v>
      </c>
      <c r="I31" s="28">
        <f t="shared" si="1"/>
        <v>1190</v>
      </c>
      <c r="J31" s="78">
        <v>1258</v>
      </c>
      <c r="K31" s="30">
        <v>0</v>
      </c>
      <c r="L31" s="28">
        <f t="shared" si="2"/>
        <v>1258</v>
      </c>
      <c r="M31" s="29">
        <v>1258</v>
      </c>
      <c r="N31" s="30">
        <v>0</v>
      </c>
      <c r="O31" s="28">
        <f t="shared" si="3"/>
        <v>1258</v>
      </c>
      <c r="P31" s="29">
        <v>1258</v>
      </c>
      <c r="Q31" s="30">
        <v>0</v>
      </c>
      <c r="R31" s="28">
        <f t="shared" si="4"/>
        <v>1258</v>
      </c>
    </row>
    <row r="32" spans="2:18" x14ac:dyDescent="0.25">
      <c r="B32" s="18" t="s">
        <v>36</v>
      </c>
      <c r="C32" s="24" t="s">
        <v>26</v>
      </c>
      <c r="D32" s="78">
        <v>13</v>
      </c>
      <c r="E32" s="81">
        <v>0.1</v>
      </c>
      <c r="F32" s="28">
        <f t="shared" si="0"/>
        <v>13.1</v>
      </c>
      <c r="G32" s="78">
        <v>12.85</v>
      </c>
      <c r="H32" s="30">
        <v>0</v>
      </c>
      <c r="I32" s="28">
        <f t="shared" si="1"/>
        <v>12.85</v>
      </c>
      <c r="J32" s="78">
        <v>12</v>
      </c>
      <c r="K32" s="30">
        <v>0</v>
      </c>
      <c r="L32" s="28">
        <f t="shared" si="2"/>
        <v>12</v>
      </c>
      <c r="M32" s="29">
        <v>15</v>
      </c>
      <c r="N32" s="30">
        <v>0</v>
      </c>
      <c r="O32" s="28">
        <f t="shared" si="3"/>
        <v>15</v>
      </c>
      <c r="P32" s="29">
        <v>17</v>
      </c>
      <c r="Q32" s="30">
        <v>0</v>
      </c>
      <c r="R32" s="28">
        <f t="shared" si="4"/>
        <v>17</v>
      </c>
    </row>
    <row r="33" spans="2:18" x14ac:dyDescent="0.25">
      <c r="B33" s="18" t="s">
        <v>37</v>
      </c>
      <c r="C33" s="24" t="s">
        <v>28</v>
      </c>
      <c r="D33" s="78">
        <v>349</v>
      </c>
      <c r="E33" s="81">
        <v>0</v>
      </c>
      <c r="F33" s="28">
        <f t="shared" si="0"/>
        <v>349</v>
      </c>
      <c r="G33" s="78">
        <v>507.15</v>
      </c>
      <c r="H33" s="30">
        <v>0</v>
      </c>
      <c r="I33" s="28">
        <f t="shared" si="1"/>
        <v>507.15</v>
      </c>
      <c r="J33" s="78">
        <v>624</v>
      </c>
      <c r="K33" s="30">
        <v>0</v>
      </c>
      <c r="L33" s="28">
        <f t="shared" si="2"/>
        <v>624</v>
      </c>
      <c r="M33" s="29">
        <v>624</v>
      </c>
      <c r="N33" s="30">
        <v>0</v>
      </c>
      <c r="O33" s="28">
        <f t="shared" si="3"/>
        <v>624</v>
      </c>
      <c r="P33" s="29">
        <v>624</v>
      </c>
      <c r="Q33" s="30">
        <v>0</v>
      </c>
      <c r="R33" s="28">
        <f t="shared" si="4"/>
        <v>624</v>
      </c>
    </row>
    <row r="34" spans="2:18" x14ac:dyDescent="0.25">
      <c r="B34" s="18" t="s">
        <v>39</v>
      </c>
      <c r="C34" s="24" t="s">
        <v>30</v>
      </c>
      <c r="D34" s="78">
        <v>2458</v>
      </c>
      <c r="E34" s="81">
        <v>0</v>
      </c>
      <c r="F34" s="28">
        <f t="shared" si="0"/>
        <v>2458</v>
      </c>
      <c r="G34" s="78">
        <v>738</v>
      </c>
      <c r="H34" s="30">
        <v>0</v>
      </c>
      <c r="I34" s="28">
        <f t="shared" si="1"/>
        <v>738</v>
      </c>
      <c r="J34" s="78">
        <v>633</v>
      </c>
      <c r="K34" s="30">
        <v>0</v>
      </c>
      <c r="L34" s="28">
        <f t="shared" si="2"/>
        <v>633</v>
      </c>
      <c r="M34" s="29">
        <v>603</v>
      </c>
      <c r="N34" s="30">
        <v>0</v>
      </c>
      <c r="O34" s="28">
        <f t="shared" si="3"/>
        <v>603</v>
      </c>
      <c r="P34" s="29">
        <v>596</v>
      </c>
      <c r="Q34" s="30">
        <v>0</v>
      </c>
      <c r="R34" s="28">
        <f t="shared" si="4"/>
        <v>596</v>
      </c>
    </row>
    <row r="35" spans="2:18" x14ac:dyDescent="0.25">
      <c r="B35" s="18" t="s">
        <v>103</v>
      </c>
      <c r="C35" s="24" t="s">
        <v>125</v>
      </c>
      <c r="D35" s="78">
        <f>D40</f>
        <v>0</v>
      </c>
      <c r="E35" s="78">
        <f>E40</f>
        <v>0</v>
      </c>
      <c r="F35" s="28">
        <f t="shared" si="0"/>
        <v>0</v>
      </c>
      <c r="G35" s="78">
        <f>G40</f>
        <v>0</v>
      </c>
      <c r="H35" s="29">
        <f>H40</f>
        <v>0</v>
      </c>
      <c r="I35" s="28">
        <f t="shared" si="1"/>
        <v>0</v>
      </c>
      <c r="J35" s="78">
        <f>J40</f>
        <v>0</v>
      </c>
      <c r="K35" s="29">
        <f>K40</f>
        <v>0</v>
      </c>
      <c r="L35" s="28">
        <f t="shared" si="2"/>
        <v>0</v>
      </c>
      <c r="M35" s="29">
        <f>M40</f>
        <v>0</v>
      </c>
      <c r="N35" s="29">
        <f>N40</f>
        <v>0</v>
      </c>
      <c r="O35" s="28">
        <f t="shared" si="3"/>
        <v>0</v>
      </c>
      <c r="P35" s="29">
        <f>P40</f>
        <v>0</v>
      </c>
      <c r="Q35" s="29">
        <f>Q40</f>
        <v>0</v>
      </c>
      <c r="R35" s="28">
        <f t="shared" si="4"/>
        <v>0</v>
      </c>
    </row>
    <row r="36" spans="2:18" x14ac:dyDescent="0.25">
      <c r="B36" s="18" t="s">
        <v>104</v>
      </c>
      <c r="C36" s="26" t="s">
        <v>32</v>
      </c>
      <c r="D36" s="79">
        <f>SUM(D22:D28)+SUM(D31:D34)</f>
        <v>14050</v>
      </c>
      <c r="E36" s="79">
        <f>SUM(E22:E28)+SUM(E31:E34)</f>
        <v>16</v>
      </c>
      <c r="F36" s="32">
        <f>D36+E36</f>
        <v>14066</v>
      </c>
      <c r="G36" s="31">
        <f>SUM(G22:G28)+SUM(G31:G34)</f>
        <v>12782</v>
      </c>
      <c r="H36" s="31">
        <f>SUM(H22:H28)+SUM(H31:H34)</f>
        <v>0</v>
      </c>
      <c r="I36" s="32">
        <f>G36+H36</f>
        <v>12782</v>
      </c>
      <c r="J36" s="31">
        <f>SUM(J22:J28)+SUM(J31:J34)</f>
        <v>13060</v>
      </c>
      <c r="K36" s="31">
        <f>SUM(K22:K28)+SUM(K31:K34)</f>
        <v>20</v>
      </c>
      <c r="L36" s="32">
        <f>J36+K36</f>
        <v>13080</v>
      </c>
      <c r="M36" s="31">
        <f>SUM(M22:M28)+SUM(M31:M34)</f>
        <v>12965</v>
      </c>
      <c r="N36" s="31">
        <f>SUM(N22:N28)+SUM(N31:N34)</f>
        <v>20</v>
      </c>
      <c r="O36" s="32">
        <f>M36+N36</f>
        <v>12985</v>
      </c>
      <c r="P36" s="31">
        <f>SUM(P22:P28)+SUM(P31:P34)</f>
        <v>12865</v>
      </c>
      <c r="Q36" s="31">
        <f>SUM(Q22:Q28)+SUM(Q31:Q34)</f>
        <v>15</v>
      </c>
      <c r="R36" s="32">
        <f>P36+Q36</f>
        <v>12880</v>
      </c>
    </row>
    <row r="37" spans="2:18" x14ac:dyDescent="0.25">
      <c r="B37" s="18" t="s">
        <v>105</v>
      </c>
      <c r="C37" s="26" t="s">
        <v>120</v>
      </c>
      <c r="D37" s="79">
        <f>D21-D36</f>
        <v>-3865</v>
      </c>
      <c r="E37" s="79">
        <f>E21-E36</f>
        <v>23</v>
      </c>
      <c r="F37" s="32">
        <f t="shared" si="0"/>
        <v>-3842</v>
      </c>
      <c r="G37" s="31">
        <f>G21-G36</f>
        <v>-4000</v>
      </c>
      <c r="H37" s="31">
        <f>H21-H36</f>
        <v>0</v>
      </c>
      <c r="I37" s="32">
        <f t="shared" si="1"/>
        <v>-4000</v>
      </c>
      <c r="J37" s="31">
        <f>J21-J36</f>
        <v>-4000</v>
      </c>
      <c r="K37" s="31">
        <f>K21-K36</f>
        <v>0</v>
      </c>
      <c r="L37" s="32">
        <f t="shared" si="2"/>
        <v>-4000</v>
      </c>
      <c r="M37" s="31">
        <f>M21-M36</f>
        <v>-4000</v>
      </c>
      <c r="N37" s="31">
        <f>N21-N36</f>
        <v>0</v>
      </c>
      <c r="O37" s="32">
        <f t="shared" si="3"/>
        <v>-4000</v>
      </c>
      <c r="P37" s="31">
        <f>P21-P36</f>
        <v>-4000</v>
      </c>
      <c r="Q37" s="31">
        <f>Q21-Q36</f>
        <v>0</v>
      </c>
      <c r="R37" s="32">
        <f t="shared" si="4"/>
        <v>-4000</v>
      </c>
    </row>
    <row r="38" spans="2:18" x14ac:dyDescent="0.25">
      <c r="B38" s="18" t="s">
        <v>106</v>
      </c>
      <c r="C38" s="51" t="s">
        <v>99</v>
      </c>
      <c r="D38" s="79">
        <v>4000</v>
      </c>
      <c r="E38" s="83">
        <v>0</v>
      </c>
      <c r="F38" s="32">
        <f t="shared" si="0"/>
        <v>4000</v>
      </c>
      <c r="G38" s="31">
        <v>4000</v>
      </c>
      <c r="H38" s="52">
        <v>0</v>
      </c>
      <c r="I38" s="32">
        <f t="shared" si="1"/>
        <v>4000</v>
      </c>
      <c r="J38" s="31">
        <v>4000</v>
      </c>
      <c r="K38" s="52">
        <v>0</v>
      </c>
      <c r="L38" s="32">
        <f t="shared" si="2"/>
        <v>4000</v>
      </c>
      <c r="M38" s="31">
        <v>4000</v>
      </c>
      <c r="N38" s="52">
        <v>0</v>
      </c>
      <c r="O38" s="32">
        <f t="shared" si="3"/>
        <v>4000</v>
      </c>
      <c r="P38" s="31">
        <v>4000</v>
      </c>
      <c r="Q38" s="52">
        <v>0</v>
      </c>
      <c r="R38" s="32">
        <f t="shared" si="4"/>
        <v>4000</v>
      </c>
    </row>
    <row r="39" spans="2:18" ht="15.75" thickBot="1" x14ac:dyDescent="0.3">
      <c r="B39" s="18" t="s">
        <v>121</v>
      </c>
      <c r="C39" s="37" t="s">
        <v>124</v>
      </c>
      <c r="D39" s="84">
        <f>D37+D38</f>
        <v>135</v>
      </c>
      <c r="E39" s="84">
        <f>E37+E38</f>
        <v>23</v>
      </c>
      <c r="F39" s="39">
        <f>D39+E39</f>
        <v>158</v>
      </c>
      <c r="G39" s="38">
        <f>G37+G38</f>
        <v>0</v>
      </c>
      <c r="H39" s="38">
        <f>H37+H38</f>
        <v>0</v>
      </c>
      <c r="I39" s="39">
        <f>G39+H39</f>
        <v>0</v>
      </c>
      <c r="J39" s="38">
        <f>J37+J38</f>
        <v>0</v>
      </c>
      <c r="K39" s="38">
        <f>K37+K38</f>
        <v>0</v>
      </c>
      <c r="L39" s="39">
        <f>J39+K39</f>
        <v>0</v>
      </c>
      <c r="M39" s="38">
        <f>M37+M38</f>
        <v>0</v>
      </c>
      <c r="N39" s="38">
        <f>N37+N38</f>
        <v>0</v>
      </c>
      <c r="O39" s="39">
        <f>M39+N39</f>
        <v>0</v>
      </c>
      <c r="P39" s="38">
        <f>P37+P38</f>
        <v>0</v>
      </c>
      <c r="Q39" s="38">
        <f>Q37+Q38</f>
        <v>0</v>
      </c>
      <c r="R39" s="39">
        <f>P39+Q39</f>
        <v>0</v>
      </c>
    </row>
    <row r="40" spans="2:18" x14ac:dyDescent="0.25">
      <c r="B40" s="18" t="s">
        <v>122</v>
      </c>
      <c r="C40" s="40" t="s">
        <v>35</v>
      </c>
      <c r="D40" s="41">
        <f>SUM(D41:D42)</f>
        <v>0</v>
      </c>
      <c r="E40" s="41">
        <f>SUM(E41:E42)</f>
        <v>0</v>
      </c>
      <c r="F40" s="42">
        <f t="shared" si="0"/>
        <v>0</v>
      </c>
      <c r="G40" s="41">
        <f>SUM(G41:G42)</f>
        <v>0</v>
      </c>
      <c r="H40" s="41">
        <f>SUM(H41:H42)</f>
        <v>0</v>
      </c>
      <c r="I40" s="42">
        <f t="shared" ref="I40:I43" si="5">G40+H40</f>
        <v>0</v>
      </c>
      <c r="J40" s="41">
        <f>SUM(J41:J42)</f>
        <v>0</v>
      </c>
      <c r="K40" s="41">
        <f>SUM(K41:K42)</f>
        <v>0</v>
      </c>
      <c r="L40" s="42">
        <f t="shared" ref="L40:L43" si="6">J40+K40</f>
        <v>0</v>
      </c>
      <c r="M40" s="41">
        <f>SUM(M41:M42)</f>
        <v>0</v>
      </c>
      <c r="N40" s="41">
        <f>SUM(N41:N42)</f>
        <v>0</v>
      </c>
      <c r="O40" s="42">
        <f t="shared" ref="O40:O43" si="7">M40+N40</f>
        <v>0</v>
      </c>
      <c r="P40" s="41">
        <f>SUM(P41:P42)</f>
        <v>0</v>
      </c>
      <c r="Q40" s="41">
        <f>SUM(Q41:Q42)</f>
        <v>0</v>
      </c>
      <c r="R40" s="42">
        <f t="shared" ref="R40:R43" si="8">P40+Q40</f>
        <v>0</v>
      </c>
    </row>
    <row r="41" spans="2:18" x14ac:dyDescent="0.25">
      <c r="B41" s="18" t="s">
        <v>123</v>
      </c>
      <c r="C41" s="24" t="s">
        <v>52</v>
      </c>
      <c r="D41" s="29">
        <v>0</v>
      </c>
      <c r="E41" s="30">
        <v>0</v>
      </c>
      <c r="F41" s="28">
        <f t="shared" si="0"/>
        <v>0</v>
      </c>
      <c r="G41" s="29">
        <v>0</v>
      </c>
      <c r="H41" s="30">
        <v>0</v>
      </c>
      <c r="I41" s="28">
        <f t="shared" si="5"/>
        <v>0</v>
      </c>
      <c r="J41" s="29">
        <v>0</v>
      </c>
      <c r="K41" s="30">
        <v>0</v>
      </c>
      <c r="L41" s="28">
        <f t="shared" si="6"/>
        <v>0</v>
      </c>
      <c r="M41" s="29">
        <v>0</v>
      </c>
      <c r="N41" s="30">
        <v>0</v>
      </c>
      <c r="O41" s="28">
        <f t="shared" si="7"/>
        <v>0</v>
      </c>
      <c r="P41" s="29">
        <v>0</v>
      </c>
      <c r="Q41" s="30">
        <v>0</v>
      </c>
      <c r="R41" s="28">
        <f t="shared" si="8"/>
        <v>0</v>
      </c>
    </row>
    <row r="42" spans="2:18" ht="15.75" thickBot="1" x14ac:dyDescent="0.3">
      <c r="B42" s="18" t="s">
        <v>145</v>
      </c>
      <c r="C42" s="43" t="s">
        <v>38</v>
      </c>
      <c r="D42" s="44">
        <v>0</v>
      </c>
      <c r="E42" s="45">
        <v>0</v>
      </c>
      <c r="F42" s="39">
        <f t="shared" si="0"/>
        <v>0</v>
      </c>
      <c r="G42" s="44">
        <v>0</v>
      </c>
      <c r="H42" s="45">
        <v>0</v>
      </c>
      <c r="I42" s="39">
        <f t="shared" si="5"/>
        <v>0</v>
      </c>
      <c r="J42" s="44">
        <v>0</v>
      </c>
      <c r="K42" s="45">
        <v>0</v>
      </c>
      <c r="L42" s="39">
        <f t="shared" si="6"/>
        <v>0</v>
      </c>
      <c r="M42" s="44">
        <v>0</v>
      </c>
      <c r="N42" s="45">
        <v>0</v>
      </c>
      <c r="O42" s="39">
        <f t="shared" si="7"/>
        <v>0</v>
      </c>
      <c r="P42" s="44">
        <v>0</v>
      </c>
      <c r="Q42" s="45">
        <v>0</v>
      </c>
      <c r="R42" s="39">
        <f t="shared" si="8"/>
        <v>0</v>
      </c>
    </row>
    <row r="43" spans="2:18" ht="15.75" thickBot="1" x14ac:dyDescent="0.3">
      <c r="B43" s="18" t="s">
        <v>149</v>
      </c>
      <c r="C43" s="27" t="s">
        <v>40</v>
      </c>
      <c r="D43" s="34">
        <v>0</v>
      </c>
      <c r="E43" s="35">
        <v>0</v>
      </c>
      <c r="F43" s="36">
        <f t="shared" si="0"/>
        <v>0</v>
      </c>
      <c r="G43" s="34">
        <v>0</v>
      </c>
      <c r="H43" s="35">
        <v>0</v>
      </c>
      <c r="I43" s="36">
        <f t="shared" si="5"/>
        <v>0</v>
      </c>
      <c r="J43" s="34">
        <v>0</v>
      </c>
      <c r="K43" s="35">
        <v>0</v>
      </c>
      <c r="L43" s="36">
        <f t="shared" si="6"/>
        <v>0</v>
      </c>
      <c r="M43" s="34">
        <v>0</v>
      </c>
      <c r="N43" s="35">
        <v>0</v>
      </c>
      <c r="O43" s="36">
        <f t="shared" si="7"/>
        <v>0</v>
      </c>
      <c r="P43" s="34">
        <v>0</v>
      </c>
      <c r="Q43" s="35">
        <v>0</v>
      </c>
      <c r="R43" s="36">
        <f t="shared" si="8"/>
        <v>0</v>
      </c>
    </row>
    <row r="44" spans="2:18" x14ac:dyDescent="0.25">
      <c r="N44" s="91"/>
    </row>
    <row r="45" spans="2:18" x14ac:dyDescent="0.25"/>
    <row r="46" spans="2:18" x14ac:dyDescent="0.25"/>
    <row r="47" spans="2:18" x14ac:dyDescent="0.25">
      <c r="B47" t="s">
        <v>151</v>
      </c>
      <c r="D47" t="s">
        <v>55</v>
      </c>
      <c r="E47" t="s">
        <v>153</v>
      </c>
      <c r="J47" t="s">
        <v>56</v>
      </c>
    </row>
    <row r="48" spans="2:18" x14ac:dyDescent="0.25"/>
    <row r="49" spans="2:10" x14ac:dyDescent="0.25">
      <c r="B49" t="s">
        <v>152</v>
      </c>
      <c r="D49" t="s">
        <v>55</v>
      </c>
      <c r="E49" t="s">
        <v>154</v>
      </c>
      <c r="J49" t="s">
        <v>56</v>
      </c>
    </row>
    <row r="50" spans="2:10" x14ac:dyDescent="0.25"/>
    <row r="51" spans="2:10" x14ac:dyDescent="0.25"/>
    <row r="52" spans="2:10" x14ac:dyDescent="0.25"/>
    <row r="53" spans="2:10" hidden="1" x14ac:dyDescent="0.25"/>
    <row r="54" spans="2:10" hidden="1" x14ac:dyDescent="0.25"/>
    <row r="55" spans="2:10" hidden="1" x14ac:dyDescent="0.25"/>
    <row r="56" spans="2:10" hidden="1" x14ac:dyDescent="0.25"/>
    <row r="57" spans="2:10" hidden="1" x14ac:dyDescent="0.25"/>
    <row r="58" spans="2:10" hidden="1" x14ac:dyDescent="0.25"/>
    <row r="59" spans="2:10" hidden="1" x14ac:dyDescent="0.25"/>
    <row r="60" spans="2:10" hidden="1" x14ac:dyDescent="0.25"/>
    <row r="61" spans="2:10" hidden="1" x14ac:dyDescent="0.25"/>
    <row r="62" spans="2:10" hidden="1" x14ac:dyDescent="0.25"/>
    <row r="63" spans="2:10" hidden="1" x14ac:dyDescent="0.25"/>
    <row r="64" spans="2:10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</sheetData>
  <mergeCells count="7">
    <mergeCell ref="P10:R10"/>
    <mergeCell ref="M10:O10"/>
    <mergeCell ref="B10:B11"/>
    <mergeCell ref="C10:C11"/>
    <mergeCell ref="D10:F10"/>
    <mergeCell ref="G10:I10"/>
    <mergeCell ref="J10:L10"/>
  </mergeCells>
  <pageMargins left="0.7" right="0.7" top="0.78740157499999996" bottom="0.78740157499999996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 PO</vt:lpstr>
      <vt:lpstr>Příloha rozpočet</vt:lpstr>
      <vt:lpstr>Střednědobý výhled hospod. PO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Veronika Purkrábek</cp:lastModifiedBy>
  <cp:lastPrinted>2017-07-28T06:05:55Z</cp:lastPrinted>
  <dcterms:created xsi:type="dcterms:W3CDTF">2017-02-23T12:10:09Z</dcterms:created>
  <dcterms:modified xsi:type="dcterms:W3CDTF">2017-08-29T10:52:49Z</dcterms:modified>
</cp:coreProperties>
</file>