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4D89D132-621B-4A3A-AEF1-0732DCF14B7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Ak. Heyrovsk" sheetId="13" r:id="rId1"/>
  </sheets>
  <externalReferences>
    <externalReference r:id="rId2"/>
  </externalReferences>
  <definedNames>
    <definedName name="_xlnm.Print_Area" localSheetId="0">'ZŠ Ak. Heyrovsk'!$A$1:$S$77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D6" i="13"/>
  <c r="D8" i="13"/>
  <c r="D15" i="13"/>
  <c r="E15" i="13"/>
  <c r="G15" i="13"/>
  <c r="H15" i="13"/>
  <c r="H24" i="13" s="1"/>
  <c r="J15" i="13"/>
  <c r="L15" i="13" s="1"/>
  <c r="K15" i="13"/>
  <c r="O15" i="13"/>
  <c r="R15" i="13"/>
  <c r="R24" i="13" s="1"/>
  <c r="R40" i="13" s="1"/>
  <c r="R41" i="13" s="1"/>
  <c r="D16" i="13"/>
  <c r="D24" i="13" s="1"/>
  <c r="E16" i="13"/>
  <c r="G16" i="13"/>
  <c r="H16" i="13"/>
  <c r="I16" i="13"/>
  <c r="K16" i="13"/>
  <c r="O16" i="13"/>
  <c r="R16" i="13"/>
  <c r="E17" i="13"/>
  <c r="F17" i="13"/>
  <c r="H17" i="13"/>
  <c r="I17" i="13" s="1"/>
  <c r="K17" i="13"/>
  <c r="L17" i="13" s="1"/>
  <c r="O17" i="13"/>
  <c r="R17" i="13"/>
  <c r="E18" i="13"/>
  <c r="F18" i="13" s="1"/>
  <c r="H18" i="13"/>
  <c r="I18" i="13" s="1"/>
  <c r="K18" i="13"/>
  <c r="L18" i="13"/>
  <c r="O18" i="13"/>
  <c r="R18" i="13"/>
  <c r="D19" i="13"/>
  <c r="F19" i="13" s="1"/>
  <c r="E19" i="13"/>
  <c r="G19" i="13"/>
  <c r="H19" i="13"/>
  <c r="J19" i="13"/>
  <c r="J24" i="13" s="1"/>
  <c r="K19" i="13"/>
  <c r="O19" i="13"/>
  <c r="R19" i="13"/>
  <c r="D20" i="13"/>
  <c r="E20" i="13"/>
  <c r="F20" i="13"/>
  <c r="G20" i="13"/>
  <c r="H20" i="13"/>
  <c r="J20" i="13"/>
  <c r="L20" i="13" s="1"/>
  <c r="K20" i="13"/>
  <c r="O20" i="13"/>
  <c r="R20" i="13"/>
  <c r="D21" i="13"/>
  <c r="E21" i="13"/>
  <c r="G21" i="13"/>
  <c r="I21" i="13" s="1"/>
  <c r="H21" i="13"/>
  <c r="J21" i="13"/>
  <c r="K21" i="13"/>
  <c r="O21" i="13"/>
  <c r="R21" i="13"/>
  <c r="D22" i="13"/>
  <c r="F22" i="13" s="1"/>
  <c r="E22" i="13"/>
  <c r="G22" i="13"/>
  <c r="H22" i="13"/>
  <c r="J22" i="13"/>
  <c r="L22" i="13" s="1"/>
  <c r="K22" i="13"/>
  <c r="O22" i="13"/>
  <c r="R22" i="13"/>
  <c r="D23" i="13"/>
  <c r="E23" i="13"/>
  <c r="G23" i="13"/>
  <c r="I23" i="13" s="1"/>
  <c r="H23" i="13"/>
  <c r="J23" i="13"/>
  <c r="K23" i="13"/>
  <c r="L23" i="13" s="1"/>
  <c r="O23" i="13"/>
  <c r="R23" i="13"/>
  <c r="M24" i="13"/>
  <c r="M40" i="13" s="1"/>
  <c r="N24" i="13"/>
  <c r="N40" i="13" s="1"/>
  <c r="P24" i="13"/>
  <c r="Q24" i="13"/>
  <c r="D28" i="13"/>
  <c r="E28" i="13"/>
  <c r="F28" i="13" s="1"/>
  <c r="G28" i="13"/>
  <c r="I28" i="13" s="1"/>
  <c r="H28" i="13"/>
  <c r="H39" i="13" s="1"/>
  <c r="H40" i="13" s="1"/>
  <c r="J28" i="13"/>
  <c r="L28" i="13" s="1"/>
  <c r="K28" i="13"/>
  <c r="O28" i="13"/>
  <c r="R28" i="13"/>
  <c r="D29" i="13"/>
  <c r="F29" i="13" s="1"/>
  <c r="E29" i="13"/>
  <c r="G29" i="13"/>
  <c r="I29" i="13" s="1"/>
  <c r="H29" i="13"/>
  <c r="K29" i="13"/>
  <c r="L29" i="13" s="1"/>
  <c r="O29" i="13"/>
  <c r="R29" i="13"/>
  <c r="D30" i="13"/>
  <c r="F30" i="13" s="1"/>
  <c r="E30" i="13"/>
  <c r="G30" i="13"/>
  <c r="H30" i="13"/>
  <c r="I30" i="13" s="1"/>
  <c r="K30" i="13"/>
  <c r="L30" i="13" s="1"/>
  <c r="O30" i="13"/>
  <c r="R30" i="13"/>
  <c r="D31" i="13"/>
  <c r="E31" i="13"/>
  <c r="G31" i="13"/>
  <c r="H31" i="13"/>
  <c r="J31" i="13"/>
  <c r="L31" i="13" s="1"/>
  <c r="K31" i="13"/>
  <c r="O31" i="13"/>
  <c r="R31" i="13"/>
  <c r="D32" i="13"/>
  <c r="E32" i="13"/>
  <c r="G32" i="13"/>
  <c r="H32" i="13"/>
  <c r="I32" i="13"/>
  <c r="J32" i="13"/>
  <c r="K32" i="13"/>
  <c r="L32" i="13" s="1"/>
  <c r="O32" i="13"/>
  <c r="R32" i="13"/>
  <c r="D33" i="13"/>
  <c r="E33" i="13"/>
  <c r="F33" i="13"/>
  <c r="G33" i="13"/>
  <c r="H33" i="13"/>
  <c r="I33" i="13" s="1"/>
  <c r="J33" i="13"/>
  <c r="L33" i="13" s="1"/>
  <c r="K33" i="13"/>
  <c r="O33" i="13"/>
  <c r="R33" i="13"/>
  <c r="D34" i="13"/>
  <c r="E34" i="13"/>
  <c r="G34" i="13"/>
  <c r="I34" i="13" s="1"/>
  <c r="H34" i="13"/>
  <c r="J34" i="13"/>
  <c r="K34" i="13"/>
  <c r="O34" i="13"/>
  <c r="R34" i="13"/>
  <c r="D35" i="13"/>
  <c r="F35" i="13" s="1"/>
  <c r="E35" i="13"/>
  <c r="G35" i="13"/>
  <c r="H35" i="13"/>
  <c r="J35" i="13"/>
  <c r="L35" i="13" s="1"/>
  <c r="K35" i="13"/>
  <c r="O35" i="13"/>
  <c r="R35" i="13"/>
  <c r="D36" i="13"/>
  <c r="E36" i="13"/>
  <c r="G36" i="13"/>
  <c r="G39" i="13" s="1"/>
  <c r="H36" i="13"/>
  <c r="J36" i="13"/>
  <c r="K36" i="13"/>
  <c r="L36" i="13" s="1"/>
  <c r="O36" i="13"/>
  <c r="R36" i="13"/>
  <c r="D37" i="13"/>
  <c r="E37" i="13"/>
  <c r="F37" i="13"/>
  <c r="G37" i="13"/>
  <c r="H37" i="13"/>
  <c r="I37" i="13" s="1"/>
  <c r="J37" i="13"/>
  <c r="L37" i="13" s="1"/>
  <c r="K37" i="13"/>
  <c r="O37" i="13"/>
  <c r="R37" i="13"/>
  <c r="D38" i="13"/>
  <c r="E38" i="13"/>
  <c r="F38" i="13" s="1"/>
  <c r="G38" i="13"/>
  <c r="I38" i="13" s="1"/>
  <c r="H38" i="13"/>
  <c r="J38" i="13"/>
  <c r="K38" i="13"/>
  <c r="O38" i="13"/>
  <c r="R38" i="13"/>
  <c r="D39" i="13"/>
  <c r="M39" i="13"/>
  <c r="N39" i="13"/>
  <c r="P39" i="13"/>
  <c r="P40" i="13" s="1"/>
  <c r="Q39" i="13"/>
  <c r="Q40" i="13" s="1"/>
  <c r="R39" i="13"/>
  <c r="I31" i="13" l="1"/>
  <c r="K24" i="13"/>
  <c r="I35" i="13"/>
  <c r="L21" i="13"/>
  <c r="O24" i="13"/>
  <c r="L38" i="13"/>
  <c r="L39" i="13" s="1"/>
  <c r="I36" i="13"/>
  <c r="F31" i="13"/>
  <c r="F39" i="13" s="1"/>
  <c r="I19" i="13"/>
  <c r="F15" i="13"/>
  <c r="D40" i="13"/>
  <c r="F34" i="13"/>
  <c r="O39" i="13"/>
  <c r="F32" i="13"/>
  <c r="F36" i="13"/>
  <c r="F23" i="13"/>
  <c r="L34" i="13"/>
  <c r="I22" i="13"/>
  <c r="G24" i="13"/>
  <c r="G40" i="13" s="1"/>
  <c r="F21" i="13"/>
  <c r="I20" i="13"/>
  <c r="F16" i="13"/>
  <c r="F24" i="13" s="1"/>
  <c r="L19" i="13"/>
  <c r="L16" i="13"/>
  <c r="I15" i="13"/>
  <c r="I39" i="13"/>
  <c r="J40" i="13"/>
  <c r="L24" i="13"/>
  <c r="O40" i="13"/>
  <c r="O41" i="13" s="1"/>
  <c r="I24" i="13"/>
  <c r="J39" i="13"/>
  <c r="E39" i="13"/>
  <c r="K39" i="13"/>
  <c r="K40" i="13" s="1"/>
  <c r="E24" i="13"/>
  <c r="I40" i="13" l="1"/>
  <c r="I41" i="13" s="1"/>
  <c r="F40" i="13"/>
  <c r="F41" i="13" s="1"/>
  <c r="E40" i="13"/>
  <c r="L40" i="13"/>
  <c r="L41" i="13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<sst xmlns="http://schemas.openxmlformats.org/spreadsheetml/2006/main" count="151" uniqueCount="97">
  <si>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</si>
  <si>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</si>
  <si>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</si>
  <si>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</si>
  <si>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</si>
  <si>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</si>
  <si>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</si>
  <si>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</si>
  <si>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</si>
  <si>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</si>
  <si>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</si>
  <si>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</si>
  <si>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</si>
  <si>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</si>
  <si>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</si>
  <si>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</si>
  <si>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</si>
  <si>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</si>
  <si>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</si>
  <si>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</si>
  <si>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</si>
  <si>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</si>
  <si>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</si>
  <si>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</si>
  <si>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</si>
  <si>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</si>
  <si>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</si>
  <si>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</si>
  <si>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</si>
  <si>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</si>
  <si>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</si>
  <si>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</si>
  <si>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</si>
  <si>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</si>
  <si>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</si>
  <si>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</si>
  <si>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</si>
  <si>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</si>
  <si>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</si>
  <si>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</si>
  <si>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</si>
  <si>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</si>
  <si>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</si>
  <si>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</si>
  <si>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</si>
  <si>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</si>
  <si>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</si>
  <si>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</si>
  <si>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</si>
  <si>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</si>
  <si>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</si>
  <si>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</si>
  <si>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</si>
  <si>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</si>
  <si>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</si>
  <si>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</si>
  <si>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</si>
  <si>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</si>
  <si>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</si>
  <si>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</si>
  <si>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</si>
  <si>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</si>
  <si>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</si>
  <si>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</si>
  <si>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</si>
  <si>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</si>
  <si>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</si>
  <si>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</si>
  <si>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</si>
  <si>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</si>
  <si>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</si>
  <si>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</si>
  <si>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</si>
  <si>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</si>
  <si>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</si>
  <si>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</si>
  <si>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</si>
  <si>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</si>
  <si>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</si>
  <si>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</si>
  <si>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</si>
  <si>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</si>
  <si>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</si>
  <si>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</si>
  <si>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</si>
  <si>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</si>
  <si>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</si>
  <si>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</si>
  <si>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</si>
  <si>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</si>
  <si>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</si>
  <si>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</si>
  <si>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</si>
  <si>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</si>
  <si>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Mgr. Miloš Zelenka</t>
  </si>
  <si>
    <t>Alena Bažantová</t>
  </si>
  <si>
    <t xml:space="preserve">Rozpočet jsme navýšili pouze u příspěvku od zřizovatele a příspěvku na mzdy od KÚ ÚK o 5-10 %. Současně k tomu jsou navýšeny i mzdy zaměstnanců, náklady na energie a služby.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</si>
</sst>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9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0" borderId="34" xfId="0" applyNumberFormat="1" applyFont="1" applyFill="1" applyBorder="1" applyAlignment="1" applyProtection="1">
      <alignment horizontal="right"/>
      <protection locked="0"/>
    </xf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  <protection locked="0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4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5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51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5" xfId="0" applyFont="1" applyFill="1" applyBorder="1" applyProtection="1"/>
    <xf numFmtId="164" fontId="1" fillId="12" borderId="3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5" xfId="0" applyFont="1" applyFill="1" applyBorder="1" applyProtection="1"/>
    <xf numFmtId="164" fontId="1" fillId="0" borderId="35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5" xfId="0" applyFont="1" applyFill="1" applyBorder="1" applyProtection="1"/>
    <xf numFmtId="164" fontId="1" fillId="0" borderId="35" xfId="0" applyNumberFormat="1" applyFont="1" applyFill="1" applyBorder="1" applyProtection="1">
      <protection locked="0"/>
    </xf>
    <xf numFmtId="0" fontId="1" fillId="12" borderId="40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64" fontId="0" fillId="13" borderId="26" xfId="0" applyNumberFormat="1" applyFont="1" applyFill="1" applyBorder="1" applyAlignment="1" applyProtection="1">
      <alignment horizontal="right"/>
      <protection locked="0"/>
    </xf>
    <xf numFmtId="164" fontId="0" fillId="13" borderId="32" xfId="0" applyNumberFormat="1" applyFont="1" applyFill="1" applyBorder="1" applyProtection="1">
      <protection locked="0"/>
    </xf>
    <xf numFmtId="164" fontId="0" fillId="13" borderId="28" xfId="0" applyNumberFormat="1" applyFont="1" applyFill="1" applyBorder="1" applyProtection="1">
      <protection locked="0"/>
    </xf>
    <xf numFmtId="164" fontId="1" fillId="13" borderId="11" xfId="0" applyNumberFormat="1" applyFont="1" applyFill="1" applyBorder="1" applyAlignment="1" applyProtection="1">
      <alignment horizontal="right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5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A.%20Heyrovsk&#233;ho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</sheetNames>
    <sheetDataSet>
      <sheetData sheetId="0">
        <row r="4">
          <cell r="D4" t="str">
            <v>Základní škola Chomutov, Akademika Heyrovského 4539</v>
          </cell>
        </row>
        <row r="6">
          <cell r="D6">
            <v>46789758</v>
          </cell>
        </row>
        <row r="8">
          <cell r="D8" t="str">
            <v>Chomutov, Akademika Heyrovského 4539</v>
          </cell>
        </row>
        <row r="15">
          <cell r="G15">
            <v>2398.0120000000002</v>
          </cell>
          <cell r="H15">
            <v>0</v>
          </cell>
          <cell r="M15">
            <v>2600</v>
          </cell>
          <cell r="N15">
            <v>0</v>
          </cell>
          <cell r="Y15">
            <v>2600</v>
          </cell>
          <cell r="Z15">
            <v>0</v>
          </cell>
        </row>
        <row r="16">
          <cell r="G16">
            <v>5396.2219999999998</v>
          </cell>
          <cell r="M16">
            <v>5201.6000000000004</v>
          </cell>
        </row>
        <row r="19">
          <cell r="G19">
            <v>0</v>
          </cell>
          <cell r="M19">
            <v>900.4</v>
          </cell>
          <cell r="Y19">
            <v>900.4</v>
          </cell>
        </row>
        <row r="20">
          <cell r="M20">
            <v>100</v>
          </cell>
          <cell r="Y20">
            <v>100</v>
          </cell>
        </row>
        <row r="21">
          <cell r="G21">
            <v>456.49900000000002</v>
          </cell>
          <cell r="H21">
            <v>396.47500000000002</v>
          </cell>
          <cell r="M21">
            <v>0</v>
          </cell>
          <cell r="N21">
            <v>350</v>
          </cell>
          <cell r="Y21">
            <v>0</v>
          </cell>
          <cell r="Z21">
            <v>400</v>
          </cell>
        </row>
        <row r="22">
          <cell r="G22">
            <v>0</v>
          </cell>
          <cell r="M22">
            <v>0</v>
          </cell>
          <cell r="N22">
            <v>350</v>
          </cell>
          <cell r="Y22">
            <v>0</v>
          </cell>
          <cell r="Z22">
            <v>400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695.96299999999997</v>
          </cell>
          <cell r="M28">
            <v>370</v>
          </cell>
          <cell r="Y28">
            <v>400</v>
          </cell>
        </row>
        <row r="29">
          <cell r="G29">
            <v>3225.7139999999999</v>
          </cell>
          <cell r="H29">
            <v>28.082000000000001</v>
          </cell>
          <cell r="M29">
            <v>2760</v>
          </cell>
          <cell r="N29">
            <v>40</v>
          </cell>
          <cell r="Z29">
            <v>60</v>
          </cell>
        </row>
        <row r="30">
          <cell r="G30">
            <v>2200.2260000000001</v>
          </cell>
          <cell r="H30">
            <v>191.47</v>
          </cell>
          <cell r="M30">
            <v>3000</v>
          </cell>
          <cell r="N30">
            <v>310</v>
          </cell>
          <cell r="Z30">
            <v>340</v>
          </cell>
        </row>
        <row r="31">
          <cell r="G31">
            <v>1149.1600000000001</v>
          </cell>
          <cell r="H31">
            <v>21.55</v>
          </cell>
          <cell r="M31">
            <v>840</v>
          </cell>
          <cell r="Y31">
            <v>1194.8</v>
          </cell>
        </row>
        <row r="32">
          <cell r="G32">
            <v>30484.799999999999</v>
          </cell>
          <cell r="H32">
            <v>31.55</v>
          </cell>
          <cell r="M32">
            <v>31922.37</v>
          </cell>
          <cell r="Y32">
            <v>35100</v>
          </cell>
        </row>
        <row r="33">
          <cell r="G33">
            <v>30284.799999999999</v>
          </cell>
          <cell r="M33">
            <v>31695.895999999997</v>
          </cell>
          <cell r="Y33">
            <v>34870</v>
          </cell>
        </row>
        <row r="34">
          <cell r="G34">
            <v>200</v>
          </cell>
          <cell r="M34">
            <v>180.1</v>
          </cell>
          <cell r="Y34">
            <v>200</v>
          </cell>
        </row>
        <row r="35">
          <cell r="G35">
            <v>10208.52</v>
          </cell>
          <cell r="M35">
            <v>10582.5</v>
          </cell>
          <cell r="Y35">
            <v>11646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1396.681</v>
          </cell>
          <cell r="M37">
            <v>1392.4</v>
          </cell>
          <cell r="Y37">
            <v>1392.4</v>
          </cell>
        </row>
        <row r="38">
          <cell r="G38">
            <v>1139</v>
          </cell>
          <cell r="M38">
            <v>4133.7000000000007</v>
          </cell>
          <cell r="Y38">
            <v>1722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J22" sqref="J2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4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87" t="str">
        <f>'[1]NR 2024'!D4:U4</f>
        <v>Základní škola Chomutov, Akademika Heyrovského 4539</v>
      </c>
      <c r="E4" s="187"/>
      <c r="F4" s="187"/>
      <c r="G4" s="187"/>
      <c r="H4" s="187"/>
      <c r="I4" s="187"/>
      <c r="J4" s="187"/>
      <c r="K4" s="187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>
        <f>'[1]NR 2024'!D6</f>
        <v>46789758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88" t="str">
        <f>'[1]NR 2024'!D8:U8</f>
        <v>Chomutov, Akademika Heyrovského 4539</v>
      </c>
      <c r="E8" s="188"/>
      <c r="F8" s="188"/>
      <c r="G8" s="188"/>
      <c r="H8" s="188"/>
      <c r="I8" s="188"/>
      <c r="J8" s="188"/>
      <c r="K8" s="188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82" t="s">
        <v>6</v>
      </c>
      <c r="E10" s="182"/>
      <c r="F10" s="183"/>
      <c r="G10" s="182" t="s">
        <v>7</v>
      </c>
      <c r="H10" s="182"/>
      <c r="I10" s="189"/>
      <c r="J10" s="190" t="s">
        <v>8</v>
      </c>
      <c r="K10" s="182"/>
      <c r="L10" s="183"/>
      <c r="M10" s="191" t="s">
        <v>9</v>
      </c>
      <c r="N10" s="182"/>
      <c r="O10" s="183"/>
      <c r="P10" s="182" t="s">
        <v>10</v>
      </c>
      <c r="Q10" s="182"/>
      <c r="R10" s="183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84"/>
      <c r="E12" s="184"/>
      <c r="F12" s="185"/>
      <c r="G12" s="184"/>
      <c r="H12" s="184"/>
      <c r="I12" s="184"/>
      <c r="J12" s="186"/>
      <c r="K12" s="184"/>
      <c r="L12" s="185"/>
      <c r="M12" s="184"/>
      <c r="N12" s="184"/>
      <c r="O12" s="185"/>
      <c r="P12" s="184"/>
      <c r="Q12" s="184"/>
      <c r="R12" s="185"/>
      <c r="S12" s="3"/>
    </row>
    <row r="13" spans="1:19" ht="15.75" customHeight="1" x14ac:dyDescent="0.25">
      <c r="A13" s="1"/>
      <c r="B13" s="163" t="s">
        <v>4</v>
      </c>
      <c r="C13" s="165" t="s">
        <v>5</v>
      </c>
      <c r="D13" s="178" t="s">
        <v>15</v>
      </c>
      <c r="E13" s="167" t="s">
        <v>16</v>
      </c>
      <c r="F13" s="169" t="s">
        <v>14</v>
      </c>
      <c r="G13" s="171" t="s">
        <v>15</v>
      </c>
      <c r="H13" s="167" t="s">
        <v>16</v>
      </c>
      <c r="I13" s="176" t="s">
        <v>14</v>
      </c>
      <c r="J13" s="178" t="s">
        <v>15</v>
      </c>
      <c r="K13" s="167" t="s">
        <v>16</v>
      </c>
      <c r="L13" s="169" t="s">
        <v>14</v>
      </c>
      <c r="M13" s="180" t="s">
        <v>15</v>
      </c>
      <c r="N13" s="167" t="s">
        <v>16</v>
      </c>
      <c r="O13" s="169" t="s">
        <v>14</v>
      </c>
      <c r="P13" s="171" t="s">
        <v>15</v>
      </c>
      <c r="Q13" s="167" t="s">
        <v>16</v>
      </c>
      <c r="R13" s="169" t="s">
        <v>14</v>
      </c>
      <c r="S13" s="3"/>
    </row>
    <row r="14" spans="1:19" ht="15.75" thickBot="1" x14ac:dyDescent="0.3">
      <c r="A14" s="1"/>
      <c r="B14" s="164"/>
      <c r="C14" s="166"/>
      <c r="D14" s="179"/>
      <c r="E14" s="168"/>
      <c r="F14" s="170"/>
      <c r="G14" s="172"/>
      <c r="H14" s="168"/>
      <c r="I14" s="177"/>
      <c r="J14" s="179"/>
      <c r="K14" s="168"/>
      <c r="L14" s="170"/>
      <c r="M14" s="181"/>
      <c r="N14" s="168"/>
      <c r="O14" s="170"/>
      <c r="P14" s="172"/>
      <c r="Q14" s="168"/>
      <c r="R14" s="170"/>
      <c r="S14" s="3"/>
    </row>
    <row r="15" spans="1:19" x14ac:dyDescent="0.25">
      <c r="A15" s="1"/>
      <c r="B15" s="18" t="s">
        <v>17</v>
      </c>
      <c r="C15" s="19" t="s">
        <v>18</v>
      </c>
      <c r="D15" s="20">
        <f>'[1]NR 2024'!G15</f>
        <v>2398.0120000000002</v>
      </c>
      <c r="E15" s="21">
        <f>'[1]NR 2024'!H15</f>
        <v>0</v>
      </c>
      <c r="F15" s="22">
        <f t="shared" ref="F15:F23" si="0">D15+E15</f>
        <v>2398.0120000000002</v>
      </c>
      <c r="G15" s="20">
        <f>'[1]NR 2024'!M15</f>
        <v>2600</v>
      </c>
      <c r="H15" s="143">
        <f>'[1]NR 2024'!N15</f>
        <v>0</v>
      </c>
      <c r="I15" s="23">
        <f t="shared" ref="I15:I23" si="1">G15+H15</f>
        <v>2600</v>
      </c>
      <c r="J15" s="24">
        <f>'[1]NR 2024'!Y15</f>
        <v>2600</v>
      </c>
      <c r="K15" s="25">
        <f>'[1]NR 2024'!Z15</f>
        <v>0</v>
      </c>
      <c r="L15" s="26">
        <f t="shared" ref="L15:L23" si="2">J15+K15</f>
        <v>2600</v>
      </c>
      <c r="M15" s="27">
        <v>2650</v>
      </c>
      <c r="N15" s="21"/>
      <c r="O15" s="22">
        <f t="shared" ref="O15:O23" si="3">M15+N15</f>
        <v>2650</v>
      </c>
      <c r="P15" s="20">
        <v>2650</v>
      </c>
      <c r="Q15" s="21"/>
      <c r="R15" s="22">
        <f t="shared" ref="R15:R23" si="4">P15+Q15</f>
        <v>2650</v>
      </c>
      <c r="S15" s="3"/>
    </row>
    <row r="16" spans="1:19" x14ac:dyDescent="0.25">
      <c r="A16" s="1"/>
      <c r="B16" s="28" t="s">
        <v>19</v>
      </c>
      <c r="C16" s="29" t="s">
        <v>20</v>
      </c>
      <c r="D16" s="20">
        <f>'[1]NR 2024'!G16</f>
        <v>5396.2219999999998</v>
      </c>
      <c r="E16" s="31">
        <f>'[1]NR 2024'!H16</f>
        <v>0</v>
      </c>
      <c r="F16" s="22">
        <f t="shared" si="0"/>
        <v>5396.2219999999998</v>
      </c>
      <c r="G16" s="20">
        <f>'[1]NR 2024'!M16</f>
        <v>5201.6000000000004</v>
      </c>
      <c r="H16" s="143">
        <f>'[1]NR 2024'!N16</f>
        <v>0</v>
      </c>
      <c r="I16" s="23">
        <f t="shared" si="1"/>
        <v>5201.6000000000004</v>
      </c>
      <c r="J16" s="144">
        <v>5300</v>
      </c>
      <c r="K16" s="33">
        <f>'[1]NR 2024'!Z16</f>
        <v>0</v>
      </c>
      <c r="L16" s="34">
        <f t="shared" si="2"/>
        <v>5300</v>
      </c>
      <c r="M16" s="35">
        <v>5400</v>
      </c>
      <c r="N16" s="31"/>
      <c r="O16" s="22">
        <f t="shared" si="3"/>
        <v>5400</v>
      </c>
      <c r="P16" s="30">
        <v>5400</v>
      </c>
      <c r="Q16" s="31"/>
      <c r="R16" s="22">
        <f t="shared" si="4"/>
        <v>5400</v>
      </c>
      <c r="S16" s="3"/>
    </row>
    <row r="17" spans="1:19" x14ac:dyDescent="0.25">
      <c r="A17" s="1"/>
      <c r="B17" s="28" t="s">
        <v>21</v>
      </c>
      <c r="C17" s="36" t="s">
        <v>22</v>
      </c>
      <c r="D17" s="20">
        <v>1013.3</v>
      </c>
      <c r="E17" s="31">
        <f>'[1]NR 2024'!H17</f>
        <v>0</v>
      </c>
      <c r="F17" s="22">
        <f t="shared" si="0"/>
        <v>1013.3</v>
      </c>
      <c r="G17" s="20">
        <v>259.10000000000002</v>
      </c>
      <c r="H17" s="143">
        <f>'[1]NR 2024'!N17</f>
        <v>0</v>
      </c>
      <c r="I17" s="23">
        <f t="shared" si="1"/>
        <v>259.10000000000002</v>
      </c>
      <c r="J17" s="32">
        <v>454.8</v>
      </c>
      <c r="K17" s="33">
        <f>'[1]NR 2024'!Z17</f>
        <v>0</v>
      </c>
      <c r="L17" s="34">
        <f t="shared" si="2"/>
        <v>454.8</v>
      </c>
      <c r="M17" s="35">
        <v>260</v>
      </c>
      <c r="N17" s="37"/>
      <c r="O17" s="22">
        <f t="shared" si="3"/>
        <v>260</v>
      </c>
      <c r="P17" s="30">
        <v>260</v>
      </c>
      <c r="Q17" s="37"/>
      <c r="R17" s="22">
        <f t="shared" si="4"/>
        <v>260</v>
      </c>
      <c r="S17" s="3"/>
    </row>
    <row r="18" spans="1:19" x14ac:dyDescent="0.25">
      <c r="A18" s="1"/>
      <c r="B18" s="28" t="s">
        <v>23</v>
      </c>
      <c r="C18" s="38" t="s">
        <v>24</v>
      </c>
      <c r="D18" s="20">
        <v>41471.599999999999</v>
      </c>
      <c r="E18" s="21">
        <f>'[1]NR 2024'!H18</f>
        <v>0</v>
      </c>
      <c r="F18" s="22">
        <f t="shared" si="0"/>
        <v>41471.599999999999</v>
      </c>
      <c r="G18" s="20">
        <v>45939.87</v>
      </c>
      <c r="H18" s="143">
        <f>'[1]NR 2024'!N18</f>
        <v>0</v>
      </c>
      <c r="I18" s="23">
        <f t="shared" si="1"/>
        <v>45939.87</v>
      </c>
      <c r="J18" s="32">
        <v>48100</v>
      </c>
      <c r="K18" s="33">
        <f>'[1]NR 2024'!Z18</f>
        <v>0</v>
      </c>
      <c r="L18" s="34">
        <f t="shared" si="2"/>
        <v>48100</v>
      </c>
      <c r="M18" s="35">
        <v>51000</v>
      </c>
      <c r="N18" s="21"/>
      <c r="O18" s="22">
        <f t="shared" si="3"/>
        <v>51000</v>
      </c>
      <c r="P18" s="30">
        <v>53800</v>
      </c>
      <c r="Q18" s="21"/>
      <c r="R18" s="22">
        <f t="shared" si="4"/>
        <v>53800</v>
      </c>
      <c r="S18" s="3"/>
    </row>
    <row r="19" spans="1:19" x14ac:dyDescent="0.25">
      <c r="A19" s="1"/>
      <c r="B19" s="28" t="s">
        <v>25</v>
      </c>
      <c r="C19" s="39" t="s">
        <v>26</v>
      </c>
      <c r="D19" s="20">
        <f>'[1]NR 2024'!G19</f>
        <v>0</v>
      </c>
      <c r="E19" s="21">
        <f>'[1]NR 2024'!H19</f>
        <v>0</v>
      </c>
      <c r="F19" s="22">
        <f t="shared" si="0"/>
        <v>0</v>
      </c>
      <c r="G19" s="20">
        <f>'[1]NR 2024'!M19</f>
        <v>900.4</v>
      </c>
      <c r="H19" s="143">
        <f>'[1]NR 2024'!N19</f>
        <v>0</v>
      </c>
      <c r="I19" s="23">
        <f t="shared" si="1"/>
        <v>900.4</v>
      </c>
      <c r="J19" s="32">
        <f>'[1]NR 2024'!Y19</f>
        <v>900.4</v>
      </c>
      <c r="K19" s="33">
        <f>'[1]NR 2024'!Z19</f>
        <v>0</v>
      </c>
      <c r="L19" s="34">
        <f t="shared" si="2"/>
        <v>900.4</v>
      </c>
      <c r="M19" s="35">
        <v>900.4</v>
      </c>
      <c r="N19" s="40"/>
      <c r="O19" s="22">
        <f t="shared" si="3"/>
        <v>900.4</v>
      </c>
      <c r="P19" s="30">
        <v>900.4</v>
      </c>
      <c r="Q19" s="40"/>
      <c r="R19" s="22">
        <f t="shared" si="4"/>
        <v>900.4</v>
      </c>
      <c r="S19" s="3"/>
    </row>
    <row r="20" spans="1:19" x14ac:dyDescent="0.25">
      <c r="A20" s="1"/>
      <c r="B20" s="28" t="s">
        <v>27</v>
      </c>
      <c r="C20" s="41" t="s">
        <v>28</v>
      </c>
      <c r="D20" s="20">
        <f>'[1]NR 2024'!G20</f>
        <v>0</v>
      </c>
      <c r="E20" s="21">
        <f>'[1]NR 2024'!H20</f>
        <v>0</v>
      </c>
      <c r="F20" s="22">
        <f t="shared" si="0"/>
        <v>0</v>
      </c>
      <c r="G20" s="20">
        <f>'[1]NR 2024'!M20</f>
        <v>100</v>
      </c>
      <c r="H20" s="143">
        <f>'[1]NR 2024'!N20</f>
        <v>0</v>
      </c>
      <c r="I20" s="23">
        <f t="shared" si="1"/>
        <v>100</v>
      </c>
      <c r="J20" s="32">
        <f>'[1]NR 2024'!Y20</f>
        <v>100</v>
      </c>
      <c r="K20" s="33">
        <f>'[1]NR 2024'!Z20</f>
        <v>0</v>
      </c>
      <c r="L20" s="34">
        <f t="shared" si="2"/>
        <v>100</v>
      </c>
      <c r="M20" s="35">
        <v>100</v>
      </c>
      <c r="N20" s="40"/>
      <c r="O20" s="22">
        <f t="shared" si="3"/>
        <v>100</v>
      </c>
      <c r="P20" s="30">
        <v>100</v>
      </c>
      <c r="Q20" s="40"/>
      <c r="R20" s="22">
        <f t="shared" si="4"/>
        <v>100</v>
      </c>
      <c r="S20" s="3"/>
    </row>
    <row r="21" spans="1:19" x14ac:dyDescent="0.25">
      <c r="A21" s="1"/>
      <c r="B21" s="28" t="s">
        <v>29</v>
      </c>
      <c r="C21" s="42" t="s">
        <v>30</v>
      </c>
      <c r="D21" s="20">
        <f>'[1]NR 2024'!G21</f>
        <v>456.49900000000002</v>
      </c>
      <c r="E21" s="21">
        <f>'[1]NR 2024'!H21</f>
        <v>396.47500000000002</v>
      </c>
      <c r="F21" s="22">
        <f t="shared" si="0"/>
        <v>852.97400000000005</v>
      </c>
      <c r="G21" s="20">
        <f>'[1]NR 2024'!M21</f>
        <v>0</v>
      </c>
      <c r="H21" s="143">
        <f>'[1]NR 2024'!N21</f>
        <v>350</v>
      </c>
      <c r="I21" s="23">
        <f t="shared" si="1"/>
        <v>350</v>
      </c>
      <c r="J21" s="32">
        <f>'[1]NR 2024'!Y21</f>
        <v>0</v>
      </c>
      <c r="K21" s="33">
        <f>'[1]NR 2024'!Z21</f>
        <v>400</v>
      </c>
      <c r="L21" s="34">
        <f t="shared" si="2"/>
        <v>400</v>
      </c>
      <c r="M21" s="43">
        <v>0</v>
      </c>
      <c r="N21" s="44">
        <v>400</v>
      </c>
      <c r="O21" s="22">
        <f t="shared" si="3"/>
        <v>400</v>
      </c>
      <c r="P21" s="30"/>
      <c r="Q21" s="44">
        <v>400</v>
      </c>
      <c r="R21" s="22">
        <f t="shared" si="4"/>
        <v>400</v>
      </c>
      <c r="S21" s="3"/>
    </row>
    <row r="22" spans="1:19" x14ac:dyDescent="0.25">
      <c r="A22" s="1"/>
      <c r="B22" s="28" t="s">
        <v>31</v>
      </c>
      <c r="C22" s="42" t="s">
        <v>32</v>
      </c>
      <c r="D22" s="20">
        <f>'[1]NR 2024'!G22</f>
        <v>0</v>
      </c>
      <c r="E22" s="21">
        <f>'[1]NR 2024'!H22</f>
        <v>0</v>
      </c>
      <c r="F22" s="22">
        <f t="shared" si="0"/>
        <v>0</v>
      </c>
      <c r="G22" s="20">
        <f>'[1]NR 2024'!M22</f>
        <v>0</v>
      </c>
      <c r="H22" s="143">
        <f>'[1]NR 2024'!N22</f>
        <v>350</v>
      </c>
      <c r="I22" s="23">
        <f t="shared" si="1"/>
        <v>350</v>
      </c>
      <c r="J22" s="32">
        <f>'[1]NR 2024'!Y22</f>
        <v>0</v>
      </c>
      <c r="K22" s="33">
        <f>'[1]NR 2024'!Z22</f>
        <v>400</v>
      </c>
      <c r="L22" s="34">
        <f t="shared" si="2"/>
        <v>400</v>
      </c>
      <c r="M22" s="35">
        <v>0</v>
      </c>
      <c r="N22" s="44">
        <v>400</v>
      </c>
      <c r="O22" s="22">
        <f t="shared" si="3"/>
        <v>400</v>
      </c>
      <c r="P22" s="30"/>
      <c r="Q22" s="44">
        <v>400</v>
      </c>
      <c r="R22" s="22">
        <f t="shared" si="4"/>
        <v>400</v>
      </c>
      <c r="S22" s="3"/>
    </row>
    <row r="23" spans="1:19" ht="15.75" thickBot="1" x14ac:dyDescent="0.3">
      <c r="A23" s="1"/>
      <c r="B23" s="45" t="s">
        <v>33</v>
      </c>
      <c r="C23" s="46" t="s">
        <v>34</v>
      </c>
      <c r="D23" s="20">
        <f>'[1]NR 2024'!G23</f>
        <v>0</v>
      </c>
      <c r="E23" s="21">
        <f>'[1]NR 2024'!H23</f>
        <v>0</v>
      </c>
      <c r="F23" s="51">
        <f t="shared" si="0"/>
        <v>0</v>
      </c>
      <c r="G23" s="20">
        <f>'[1]NR 2024'!M23</f>
        <v>0</v>
      </c>
      <c r="H23" s="143">
        <f>'[1]NR 2024'!N23</f>
        <v>0</v>
      </c>
      <c r="I23" s="48">
        <f t="shared" si="1"/>
        <v>0</v>
      </c>
      <c r="J23" s="32">
        <f>'[1]NR 2024'!Y23</f>
        <v>0</v>
      </c>
      <c r="K23" s="33">
        <f>'[1]NR 2024'!Z23</f>
        <v>0</v>
      </c>
      <c r="L23" s="34">
        <f t="shared" si="2"/>
        <v>0</v>
      </c>
      <c r="M23" s="49">
        <v>0</v>
      </c>
      <c r="N23" s="50"/>
      <c r="O23" s="51">
        <f t="shared" si="3"/>
        <v>0</v>
      </c>
      <c r="P23" s="47"/>
      <c r="Q23" s="50"/>
      <c r="R23" s="51">
        <f t="shared" si="4"/>
        <v>0</v>
      </c>
      <c r="S23" s="3"/>
    </row>
    <row r="24" spans="1:19" ht="15.75" thickBot="1" x14ac:dyDescent="0.3">
      <c r="A24" s="1"/>
      <c r="B24" s="52" t="s">
        <v>35</v>
      </c>
      <c r="C24" s="53" t="s">
        <v>36</v>
      </c>
      <c r="D24" s="54">
        <f t="shared" ref="D24:L24" si="5">SUM(D15:D21)</f>
        <v>50735.633000000002</v>
      </c>
      <c r="E24" s="54">
        <f t="shared" si="5"/>
        <v>396.47500000000002</v>
      </c>
      <c r="F24" s="54">
        <f t="shared" si="5"/>
        <v>51132.108</v>
      </c>
      <c r="G24" s="54">
        <f t="shared" si="5"/>
        <v>55000.970000000008</v>
      </c>
      <c r="H24" s="146">
        <f t="shared" si="5"/>
        <v>350</v>
      </c>
      <c r="I24" s="55">
        <f t="shared" si="5"/>
        <v>55350.970000000008</v>
      </c>
      <c r="J24" s="56">
        <f t="shared" si="5"/>
        <v>57455.200000000004</v>
      </c>
      <c r="K24" s="56">
        <f t="shared" si="5"/>
        <v>400</v>
      </c>
      <c r="L24" s="56">
        <f t="shared" si="5"/>
        <v>57855.200000000004</v>
      </c>
      <c r="M24" s="57">
        <f>SUM(M15:M23)</f>
        <v>60310.400000000001</v>
      </c>
      <c r="N24" s="54">
        <f>SUM(N15:N21)</f>
        <v>400</v>
      </c>
      <c r="O24" s="54">
        <f>SUM(O15:O21)</f>
        <v>60710.400000000001</v>
      </c>
      <c r="P24" s="54">
        <f>SUM(P15:P21)</f>
        <v>63110.400000000001</v>
      </c>
      <c r="Q24" s="54">
        <f>SUM(Q15:Q21)</f>
        <v>400</v>
      </c>
      <c r="R24" s="54">
        <f>SUM(R15:R21)</f>
        <v>63510.400000000001</v>
      </c>
      <c r="S24" s="3"/>
    </row>
    <row r="25" spans="1:19" ht="15.75" customHeight="1" thickBot="1" x14ac:dyDescent="0.3">
      <c r="A25" s="1"/>
      <c r="B25" s="58"/>
      <c r="C25" s="59" t="s">
        <v>37</v>
      </c>
      <c r="D25" s="173"/>
      <c r="E25" s="173"/>
      <c r="F25" s="174"/>
      <c r="G25" s="173"/>
      <c r="H25" s="173"/>
      <c r="I25" s="173"/>
      <c r="J25" s="175"/>
      <c r="K25" s="173"/>
      <c r="L25" s="174"/>
      <c r="M25" s="173"/>
      <c r="N25" s="173"/>
      <c r="O25" s="174"/>
      <c r="P25" s="173"/>
      <c r="Q25" s="173"/>
      <c r="R25" s="174"/>
      <c r="S25" s="3"/>
    </row>
    <row r="26" spans="1:19" x14ac:dyDescent="0.25">
      <c r="A26" s="1"/>
      <c r="B26" s="163" t="s">
        <v>4</v>
      </c>
      <c r="C26" s="165" t="s">
        <v>5</v>
      </c>
      <c r="D26" s="159" t="s">
        <v>38</v>
      </c>
      <c r="E26" s="152" t="s">
        <v>39</v>
      </c>
      <c r="F26" s="154" t="s">
        <v>40</v>
      </c>
      <c r="G26" s="156" t="s">
        <v>38</v>
      </c>
      <c r="H26" s="159" t="s">
        <v>39</v>
      </c>
      <c r="I26" s="192" t="s">
        <v>40</v>
      </c>
      <c r="J26" s="159" t="s">
        <v>38</v>
      </c>
      <c r="K26" s="152" t="s">
        <v>39</v>
      </c>
      <c r="L26" s="154" t="s">
        <v>40</v>
      </c>
      <c r="M26" s="161" t="s">
        <v>38</v>
      </c>
      <c r="N26" s="152" t="s">
        <v>39</v>
      </c>
      <c r="O26" s="154" t="s">
        <v>40</v>
      </c>
      <c r="P26" s="156" t="s">
        <v>38</v>
      </c>
      <c r="Q26" s="152" t="s">
        <v>39</v>
      </c>
      <c r="R26" s="154" t="s">
        <v>40</v>
      </c>
      <c r="S26" s="3"/>
    </row>
    <row r="27" spans="1:19" ht="15.75" thickBot="1" x14ac:dyDescent="0.3">
      <c r="A27" s="1"/>
      <c r="B27" s="164"/>
      <c r="C27" s="166"/>
      <c r="D27" s="160"/>
      <c r="E27" s="153"/>
      <c r="F27" s="155"/>
      <c r="G27" s="157"/>
      <c r="H27" s="160"/>
      <c r="I27" s="193"/>
      <c r="J27" s="160"/>
      <c r="K27" s="153"/>
      <c r="L27" s="155"/>
      <c r="M27" s="162"/>
      <c r="N27" s="153"/>
      <c r="O27" s="155"/>
      <c r="P27" s="157"/>
      <c r="Q27" s="153"/>
      <c r="R27" s="155"/>
      <c r="S27" s="3"/>
    </row>
    <row r="28" spans="1:19" x14ac:dyDescent="0.25">
      <c r="A28" s="1"/>
      <c r="B28" s="18" t="s">
        <v>41</v>
      </c>
      <c r="C28" s="60" t="s">
        <v>42</v>
      </c>
      <c r="D28" s="20">
        <f>'[1]NR 2024'!G28</f>
        <v>695.96299999999997</v>
      </c>
      <c r="E28" s="21">
        <f>'[1]NR 2024'!H28</f>
        <v>0</v>
      </c>
      <c r="F28" s="22">
        <f t="shared" ref="F28:F38" si="6">D28+E28</f>
        <v>695.96299999999997</v>
      </c>
      <c r="G28" s="20">
        <f>'[1]NR 2024'!M28</f>
        <v>370</v>
      </c>
      <c r="H28" s="143">
        <f>'[1]NR 2024'!N28</f>
        <v>0</v>
      </c>
      <c r="I28" s="23">
        <f t="shared" ref="I28:I38" si="7">G28+H28</f>
        <v>370</v>
      </c>
      <c r="J28" s="145">
        <f>'[1]NR 2024'!Y28</f>
        <v>400</v>
      </c>
      <c r="K28" s="25">
        <f>'[1]NR 2024'!Z28</f>
        <v>0</v>
      </c>
      <c r="L28" s="26">
        <f t="shared" ref="L28:L38" si="8">J28+K28</f>
        <v>400</v>
      </c>
      <c r="M28" s="61">
        <v>420</v>
      </c>
      <c r="N28" s="61"/>
      <c r="O28" s="22">
        <f t="shared" ref="O28:O38" si="9">M28+N28</f>
        <v>420</v>
      </c>
      <c r="P28" s="61">
        <v>430</v>
      </c>
      <c r="Q28" s="61"/>
      <c r="R28" s="22">
        <f t="shared" ref="R28:R38" si="10">P28+Q28</f>
        <v>430</v>
      </c>
      <c r="S28" s="3"/>
    </row>
    <row r="29" spans="1:19" x14ac:dyDescent="0.25">
      <c r="A29" s="1"/>
      <c r="B29" s="28" t="s">
        <v>43</v>
      </c>
      <c r="C29" s="62" t="s">
        <v>44</v>
      </c>
      <c r="D29" s="20">
        <f>'[1]NR 2024'!G29</f>
        <v>3225.7139999999999</v>
      </c>
      <c r="E29" s="31">
        <f>'[1]NR 2024'!H29</f>
        <v>28.082000000000001</v>
      </c>
      <c r="F29" s="22">
        <f t="shared" si="6"/>
        <v>3253.7959999999998</v>
      </c>
      <c r="G29" s="20">
        <f>'[1]NR 2024'!M29</f>
        <v>2760</v>
      </c>
      <c r="H29" s="143">
        <f>'[1]NR 2024'!N29</f>
        <v>40</v>
      </c>
      <c r="I29" s="23">
        <f t="shared" si="7"/>
        <v>2800</v>
      </c>
      <c r="J29" s="144">
        <v>3000</v>
      </c>
      <c r="K29" s="63">
        <f>'[1]NR 2024'!Z29</f>
        <v>60</v>
      </c>
      <c r="L29" s="34">
        <f t="shared" si="8"/>
        <v>3060</v>
      </c>
      <c r="M29" s="64">
        <v>3200</v>
      </c>
      <c r="N29" s="65">
        <v>60</v>
      </c>
      <c r="O29" s="22">
        <f t="shared" si="9"/>
        <v>3260</v>
      </c>
      <c r="P29" s="64">
        <v>3250</v>
      </c>
      <c r="Q29" s="65">
        <v>60</v>
      </c>
      <c r="R29" s="22">
        <f t="shared" si="10"/>
        <v>3310</v>
      </c>
      <c r="S29" s="3"/>
    </row>
    <row r="30" spans="1:19" x14ac:dyDescent="0.25">
      <c r="A30" s="1"/>
      <c r="B30" s="28" t="s">
        <v>45</v>
      </c>
      <c r="C30" s="42" t="s">
        <v>46</v>
      </c>
      <c r="D30" s="20">
        <f>'[1]NR 2024'!G30</f>
        <v>2200.2260000000001</v>
      </c>
      <c r="E30" s="31">
        <f>'[1]NR 2024'!H30</f>
        <v>191.47</v>
      </c>
      <c r="F30" s="22">
        <f t="shared" si="6"/>
        <v>2391.6959999999999</v>
      </c>
      <c r="G30" s="20">
        <f>'[1]NR 2024'!M30</f>
        <v>3000</v>
      </c>
      <c r="H30" s="143">
        <f>'[1]NR 2024'!N30</f>
        <v>310</v>
      </c>
      <c r="I30" s="23">
        <f t="shared" si="7"/>
        <v>3310</v>
      </c>
      <c r="J30" s="144">
        <v>3000</v>
      </c>
      <c r="K30" s="63">
        <f>'[1]NR 2024'!Z30</f>
        <v>340</v>
      </c>
      <c r="L30" s="34">
        <f t="shared" si="8"/>
        <v>3340</v>
      </c>
      <c r="M30" s="64">
        <v>3050</v>
      </c>
      <c r="N30" s="65">
        <v>340</v>
      </c>
      <c r="O30" s="22">
        <f t="shared" si="9"/>
        <v>3390</v>
      </c>
      <c r="P30" s="64">
        <v>3080</v>
      </c>
      <c r="Q30" s="65">
        <v>340</v>
      </c>
      <c r="R30" s="22">
        <f t="shared" si="10"/>
        <v>3420</v>
      </c>
      <c r="S30" s="3"/>
    </row>
    <row r="31" spans="1:19" x14ac:dyDescent="0.25">
      <c r="A31" s="1"/>
      <c r="B31" s="28" t="s">
        <v>47</v>
      </c>
      <c r="C31" s="42" t="s">
        <v>48</v>
      </c>
      <c r="D31" s="20">
        <f>'[1]NR 2024'!G31</f>
        <v>1149.1600000000001</v>
      </c>
      <c r="E31" s="21">
        <f>'[1]NR 2024'!H31</f>
        <v>21.55</v>
      </c>
      <c r="F31" s="22">
        <f t="shared" si="6"/>
        <v>1170.71</v>
      </c>
      <c r="G31" s="20">
        <f>'[1]NR 2024'!M31</f>
        <v>840</v>
      </c>
      <c r="H31" s="143">
        <f>'[1]NR 2024'!N31</f>
        <v>0</v>
      </c>
      <c r="I31" s="23">
        <f t="shared" si="7"/>
        <v>840</v>
      </c>
      <c r="J31" s="144">
        <f>'[1]NR 2024'!Y31</f>
        <v>1194.8</v>
      </c>
      <c r="K31" s="33">
        <f>'[1]NR 2024'!Z31</f>
        <v>0</v>
      </c>
      <c r="L31" s="34">
        <f t="shared" si="8"/>
        <v>1194.8</v>
      </c>
      <c r="M31" s="64">
        <v>1300</v>
      </c>
      <c r="N31" s="64"/>
      <c r="O31" s="22">
        <f t="shared" si="9"/>
        <v>1300</v>
      </c>
      <c r="P31" s="64">
        <v>1350</v>
      </c>
      <c r="Q31" s="64"/>
      <c r="R31" s="22">
        <f t="shared" si="10"/>
        <v>1350</v>
      </c>
      <c r="S31" s="3"/>
    </row>
    <row r="32" spans="1:19" x14ac:dyDescent="0.25">
      <c r="A32" s="1"/>
      <c r="B32" s="28" t="s">
        <v>49</v>
      </c>
      <c r="C32" s="42" t="s">
        <v>50</v>
      </c>
      <c r="D32" s="20">
        <f>'[1]NR 2024'!G32</f>
        <v>30484.799999999999</v>
      </c>
      <c r="E32" s="21">
        <f>'[1]NR 2024'!H32</f>
        <v>31.55</v>
      </c>
      <c r="F32" s="22">
        <f t="shared" si="6"/>
        <v>30516.35</v>
      </c>
      <c r="G32" s="20">
        <f>'[1]NR 2024'!M32</f>
        <v>31922.37</v>
      </c>
      <c r="H32" s="143">
        <f>'[1]NR 2024'!N32</f>
        <v>0</v>
      </c>
      <c r="I32" s="23">
        <f t="shared" si="7"/>
        <v>31922.37</v>
      </c>
      <c r="J32" s="32">
        <f>'[1]NR 2024'!Y32</f>
        <v>35100</v>
      </c>
      <c r="K32" s="33">
        <f>'[1]NR 2024'!Z32</f>
        <v>0</v>
      </c>
      <c r="L32" s="34">
        <f t="shared" si="8"/>
        <v>35100</v>
      </c>
      <c r="M32" s="64">
        <v>36800</v>
      </c>
      <c r="N32" s="64"/>
      <c r="O32" s="22">
        <f t="shared" si="9"/>
        <v>36800</v>
      </c>
      <c r="P32" s="64">
        <v>38680</v>
      </c>
      <c r="Q32" s="64"/>
      <c r="R32" s="22">
        <f t="shared" si="10"/>
        <v>38680</v>
      </c>
      <c r="S32" s="3"/>
    </row>
    <row r="33" spans="1:19" x14ac:dyDescent="0.25">
      <c r="A33" s="1"/>
      <c r="B33" s="28" t="s">
        <v>51</v>
      </c>
      <c r="C33" s="39" t="s">
        <v>52</v>
      </c>
      <c r="D33" s="20">
        <f>'[1]NR 2024'!G33</f>
        <v>30284.799999999999</v>
      </c>
      <c r="E33" s="21">
        <f>'[1]NR 2024'!H33</f>
        <v>0</v>
      </c>
      <c r="F33" s="22">
        <f t="shared" si="6"/>
        <v>30284.799999999999</v>
      </c>
      <c r="G33" s="20">
        <f>'[1]NR 2024'!M33</f>
        <v>31695.895999999997</v>
      </c>
      <c r="H33" s="143">
        <f>'[1]NR 2024'!N33</f>
        <v>0</v>
      </c>
      <c r="I33" s="23">
        <f t="shared" si="7"/>
        <v>31695.895999999997</v>
      </c>
      <c r="J33" s="32">
        <f>'[1]NR 2024'!Y33</f>
        <v>34870</v>
      </c>
      <c r="K33" s="33">
        <f>'[1]NR 2024'!Z33</f>
        <v>0</v>
      </c>
      <c r="L33" s="34">
        <f t="shared" si="8"/>
        <v>34870</v>
      </c>
      <c r="M33" s="64">
        <v>36600</v>
      </c>
      <c r="N33" s="64"/>
      <c r="O33" s="22">
        <f t="shared" si="9"/>
        <v>36600</v>
      </c>
      <c r="P33" s="64">
        <v>38430</v>
      </c>
      <c r="Q33" s="64"/>
      <c r="R33" s="22">
        <f t="shared" si="10"/>
        <v>38430</v>
      </c>
      <c r="S33" s="3"/>
    </row>
    <row r="34" spans="1:19" x14ac:dyDescent="0.25">
      <c r="A34" s="1"/>
      <c r="B34" s="28" t="s">
        <v>53</v>
      </c>
      <c r="C34" s="66" t="s">
        <v>54</v>
      </c>
      <c r="D34" s="20">
        <f>'[1]NR 2024'!G34</f>
        <v>200</v>
      </c>
      <c r="E34" s="21">
        <f>'[1]NR 2024'!H34</f>
        <v>0</v>
      </c>
      <c r="F34" s="22">
        <f t="shared" si="6"/>
        <v>200</v>
      </c>
      <c r="G34" s="20">
        <f>'[1]NR 2024'!M34</f>
        <v>180.1</v>
      </c>
      <c r="H34" s="143">
        <f>'[1]NR 2024'!N34</f>
        <v>0</v>
      </c>
      <c r="I34" s="23">
        <f t="shared" si="7"/>
        <v>180.1</v>
      </c>
      <c r="J34" s="32">
        <f>'[1]NR 2024'!Y34</f>
        <v>200</v>
      </c>
      <c r="K34" s="33">
        <f>'[1]NR 2024'!Z34</f>
        <v>0</v>
      </c>
      <c r="L34" s="34">
        <f t="shared" si="8"/>
        <v>200</v>
      </c>
      <c r="M34" s="64">
        <v>250</v>
      </c>
      <c r="N34" s="64"/>
      <c r="O34" s="22">
        <f t="shared" si="9"/>
        <v>250</v>
      </c>
      <c r="P34" s="64">
        <v>250</v>
      </c>
      <c r="Q34" s="64"/>
      <c r="R34" s="22">
        <f t="shared" si="10"/>
        <v>250</v>
      </c>
      <c r="S34" s="3"/>
    </row>
    <row r="35" spans="1:19" x14ac:dyDescent="0.25">
      <c r="A35" s="1"/>
      <c r="B35" s="28" t="s">
        <v>55</v>
      </c>
      <c r="C35" s="42" t="s">
        <v>56</v>
      </c>
      <c r="D35" s="20">
        <f>'[1]NR 2024'!G35</f>
        <v>10208.52</v>
      </c>
      <c r="E35" s="21">
        <f>'[1]NR 2024'!H35</f>
        <v>0</v>
      </c>
      <c r="F35" s="22">
        <f t="shared" si="6"/>
        <v>10208.52</v>
      </c>
      <c r="G35" s="20">
        <f>'[1]NR 2024'!M35</f>
        <v>10582.5</v>
      </c>
      <c r="H35" s="143">
        <f>'[1]NR 2024'!N35</f>
        <v>0</v>
      </c>
      <c r="I35" s="23">
        <f t="shared" si="7"/>
        <v>10582.5</v>
      </c>
      <c r="J35" s="32">
        <f>'[1]NR 2024'!Y35</f>
        <v>11646</v>
      </c>
      <c r="K35" s="33">
        <f>'[1]NR 2024'!Z35</f>
        <v>0</v>
      </c>
      <c r="L35" s="34">
        <f t="shared" si="8"/>
        <v>11646</v>
      </c>
      <c r="M35" s="64">
        <v>12144</v>
      </c>
      <c r="N35" s="64"/>
      <c r="O35" s="22">
        <f t="shared" si="9"/>
        <v>12144</v>
      </c>
      <c r="P35" s="64">
        <v>12764</v>
      </c>
      <c r="Q35" s="64"/>
      <c r="R35" s="22">
        <f t="shared" si="10"/>
        <v>12764</v>
      </c>
      <c r="S35" s="3"/>
    </row>
    <row r="36" spans="1:19" x14ac:dyDescent="0.25">
      <c r="A36" s="1"/>
      <c r="B36" s="28" t="s">
        <v>57</v>
      </c>
      <c r="C36" s="42" t="s">
        <v>58</v>
      </c>
      <c r="D36" s="20">
        <f>'[1]NR 2024'!G36</f>
        <v>0</v>
      </c>
      <c r="E36" s="21">
        <f>'[1]NR 2024'!H36</f>
        <v>0</v>
      </c>
      <c r="F36" s="22">
        <f t="shared" si="6"/>
        <v>0</v>
      </c>
      <c r="G36" s="20">
        <f>'[1]NR 2024'!M36</f>
        <v>0</v>
      </c>
      <c r="H36" s="143">
        <f>'[1]NR 2024'!N36</f>
        <v>0</v>
      </c>
      <c r="I36" s="23">
        <f t="shared" si="7"/>
        <v>0</v>
      </c>
      <c r="J36" s="32">
        <f>'[1]NR 2024'!Y36</f>
        <v>0</v>
      </c>
      <c r="K36" s="33">
        <f>'[1]NR 2024'!Z36</f>
        <v>0</v>
      </c>
      <c r="L36" s="34">
        <f t="shared" si="8"/>
        <v>0</v>
      </c>
      <c r="M36" s="64"/>
      <c r="N36" s="64"/>
      <c r="O36" s="22">
        <f t="shared" si="9"/>
        <v>0</v>
      </c>
      <c r="P36" s="64"/>
      <c r="Q36" s="64"/>
      <c r="R36" s="22">
        <f t="shared" si="10"/>
        <v>0</v>
      </c>
      <c r="S36" s="3"/>
    </row>
    <row r="37" spans="1:19" x14ac:dyDescent="0.25">
      <c r="A37" s="1"/>
      <c r="B37" s="28" t="s">
        <v>59</v>
      </c>
      <c r="C37" s="42" t="s">
        <v>60</v>
      </c>
      <c r="D37" s="20">
        <f>'[1]NR 2024'!G37</f>
        <v>1396.681</v>
      </c>
      <c r="E37" s="21">
        <f>'[1]NR 2024'!H37</f>
        <v>0</v>
      </c>
      <c r="F37" s="22">
        <f t="shared" si="6"/>
        <v>1396.681</v>
      </c>
      <c r="G37" s="20">
        <f>'[1]NR 2024'!M37</f>
        <v>1392.4</v>
      </c>
      <c r="H37" s="143">
        <f>'[1]NR 2024'!N37</f>
        <v>0</v>
      </c>
      <c r="I37" s="23">
        <f t="shared" si="7"/>
        <v>1392.4</v>
      </c>
      <c r="J37" s="32">
        <f>'[1]NR 2024'!Y37</f>
        <v>1392.4</v>
      </c>
      <c r="K37" s="33">
        <f>'[1]NR 2024'!Z37</f>
        <v>0</v>
      </c>
      <c r="L37" s="34">
        <f t="shared" si="8"/>
        <v>1392.4</v>
      </c>
      <c r="M37" s="64">
        <v>1600</v>
      </c>
      <c r="N37" s="64"/>
      <c r="O37" s="22">
        <f t="shared" si="9"/>
        <v>1600</v>
      </c>
      <c r="P37" s="64">
        <v>1600</v>
      </c>
      <c r="Q37" s="64"/>
      <c r="R37" s="22">
        <f t="shared" si="10"/>
        <v>1600</v>
      </c>
      <c r="S37" s="3"/>
    </row>
    <row r="38" spans="1:19" ht="15.75" thickBot="1" x14ac:dyDescent="0.3">
      <c r="A38" s="1"/>
      <c r="B38" s="67" t="s">
        <v>61</v>
      </c>
      <c r="C38" s="68" t="s">
        <v>62</v>
      </c>
      <c r="D38" s="20">
        <f>'[1]NR 2024'!G38</f>
        <v>1139</v>
      </c>
      <c r="E38" s="21">
        <f>'[1]NR 2024'!H38</f>
        <v>0</v>
      </c>
      <c r="F38" s="51">
        <f t="shared" si="6"/>
        <v>1139</v>
      </c>
      <c r="G38" s="20">
        <f>'[1]NR 2024'!M38</f>
        <v>4133.7000000000007</v>
      </c>
      <c r="H38" s="143">
        <f>'[1]NR 2024'!N38</f>
        <v>0</v>
      </c>
      <c r="I38" s="48">
        <f t="shared" si="7"/>
        <v>4133.7000000000007</v>
      </c>
      <c r="J38" s="32">
        <f>'[1]NR 2024'!Y38</f>
        <v>1722</v>
      </c>
      <c r="K38" s="33">
        <f>'[1]NR 2024'!Z38</f>
        <v>0</v>
      </c>
      <c r="L38" s="34">
        <f t="shared" si="8"/>
        <v>1722</v>
      </c>
      <c r="M38" s="69">
        <v>1796.4</v>
      </c>
      <c r="N38" s="69"/>
      <c r="O38" s="51">
        <f t="shared" si="9"/>
        <v>1796.4</v>
      </c>
      <c r="P38" s="69">
        <v>1956.4</v>
      </c>
      <c r="Q38" s="69"/>
      <c r="R38" s="51">
        <f t="shared" si="10"/>
        <v>1956.4</v>
      </c>
      <c r="S38" s="3"/>
    </row>
    <row r="39" spans="1:19" ht="15.75" thickBot="1" x14ac:dyDescent="0.3">
      <c r="A39" s="1"/>
      <c r="B39" s="52" t="s">
        <v>63</v>
      </c>
      <c r="C39" s="70" t="s">
        <v>64</v>
      </c>
      <c r="D39" s="71">
        <f>SUM(D28:D32)+SUM(D35:D38)</f>
        <v>50500.063999999998</v>
      </c>
      <c r="E39" s="71">
        <f>SUM(E28:E32)+SUM(E35:E38)</f>
        <v>272.65199999999999</v>
      </c>
      <c r="F39" s="72">
        <f>SUM(F35:F38)+SUM(F28:F32)</f>
        <v>50772.716</v>
      </c>
      <c r="G39" s="71">
        <f>SUM(G28:G32)+SUM(G35:G38)</f>
        <v>55000.969999999994</v>
      </c>
      <c r="H39" s="71">
        <f>SUM(H28:H32)+SUM(H35:H38)</f>
        <v>350</v>
      </c>
      <c r="I39" s="73">
        <f>SUM(I35:I38)+SUM(I28:I32)</f>
        <v>55350.969999999994</v>
      </c>
      <c r="J39" s="74">
        <f>SUM(J28:J32)+SUM(J35:J38)</f>
        <v>57455.200000000004</v>
      </c>
      <c r="K39" s="75">
        <f>SUM(K28:K32)+SUM(K35:K38)</f>
        <v>400</v>
      </c>
      <c r="L39" s="74">
        <f>SUM(L35:L38)+SUM(L28:L32)</f>
        <v>57855.200000000004</v>
      </c>
      <c r="M39" s="71">
        <f>SUM(M28:M32)+SUM(M35:M38)</f>
        <v>60310.400000000001</v>
      </c>
      <c r="N39" s="71">
        <f>SUM(N28:N32)+SUM(N35:N38)</f>
        <v>400</v>
      </c>
      <c r="O39" s="72">
        <f>SUM(O35:O38)+SUM(O28:O32)</f>
        <v>60710.400000000001</v>
      </c>
      <c r="P39" s="71">
        <f>SUM(P28:P32)+SUM(P35:P38)</f>
        <v>63110.400000000001</v>
      </c>
      <c r="Q39" s="71">
        <f>SUM(Q28:Q32)+SUM(Q35:Q38)</f>
        <v>400</v>
      </c>
      <c r="R39" s="72">
        <f>SUM(R35:R38)+SUM(R28:R32)</f>
        <v>63510.400000000001</v>
      </c>
      <c r="S39" s="3"/>
    </row>
    <row r="40" spans="1:19" ht="19.5" thickBot="1" x14ac:dyDescent="0.35">
      <c r="A40" s="1"/>
      <c r="B40" s="76" t="s">
        <v>65</v>
      </c>
      <c r="C40" s="77" t="s">
        <v>66</v>
      </c>
      <c r="D40" s="78">
        <f t="shared" ref="D40:R40" si="11">D24-D39</f>
        <v>235.56900000000314</v>
      </c>
      <c r="E40" s="78">
        <f t="shared" si="11"/>
        <v>123.82300000000004</v>
      </c>
      <c r="F40" s="79">
        <f t="shared" si="11"/>
        <v>359.39199999999983</v>
      </c>
      <c r="G40" s="80">
        <f t="shared" si="11"/>
        <v>0</v>
      </c>
      <c r="H40" s="80">
        <f t="shared" si="11"/>
        <v>0</v>
      </c>
      <c r="I40" s="81">
        <f t="shared" si="11"/>
        <v>0</v>
      </c>
      <c r="J40" s="78">
        <f t="shared" si="11"/>
        <v>0</v>
      </c>
      <c r="K40" s="78">
        <f t="shared" si="11"/>
        <v>0</v>
      </c>
      <c r="L40" s="79">
        <f t="shared" si="11"/>
        <v>0</v>
      </c>
      <c r="M40" s="82">
        <f t="shared" si="11"/>
        <v>0</v>
      </c>
      <c r="N40" s="78">
        <f t="shared" si="11"/>
        <v>0</v>
      </c>
      <c r="O40" s="79">
        <f t="shared" si="11"/>
        <v>0</v>
      </c>
      <c r="P40" s="78">
        <f t="shared" si="11"/>
        <v>0</v>
      </c>
      <c r="Q40" s="78">
        <f t="shared" si="11"/>
        <v>0</v>
      </c>
      <c r="R40" s="79">
        <f t="shared" si="11"/>
        <v>0</v>
      </c>
      <c r="S40" s="3"/>
    </row>
    <row r="41" spans="1:19" ht="15.75" thickBot="1" x14ac:dyDescent="0.3">
      <c r="A41" s="1"/>
      <c r="B41" s="83" t="s">
        <v>67</v>
      </c>
      <c r="C41" s="84" t="s">
        <v>68</v>
      </c>
      <c r="D41" s="85"/>
      <c r="E41" s="86"/>
      <c r="F41" s="87">
        <f>F40-D16</f>
        <v>-5036.83</v>
      </c>
      <c r="G41" s="85"/>
      <c r="H41" s="88"/>
      <c r="I41" s="89">
        <f>I40-G16</f>
        <v>-5201.6000000000004</v>
      </c>
      <c r="J41" s="90"/>
      <c r="K41" s="88"/>
      <c r="L41" s="87">
        <f>L40-J16</f>
        <v>-5300</v>
      </c>
      <c r="M41" s="91"/>
      <c r="N41" s="88"/>
      <c r="O41" s="87">
        <f>O40-M16</f>
        <v>-5400</v>
      </c>
      <c r="P41" s="85"/>
      <c r="Q41" s="88"/>
      <c r="R41" s="87">
        <f>R40-P16</f>
        <v>-5400</v>
      </c>
      <c r="S41" s="3"/>
    </row>
    <row r="42" spans="1:19" s="97" customFormat="1" ht="8.25" customHeight="1" thickBot="1" x14ac:dyDescent="0.3">
      <c r="A42" s="92"/>
      <c r="B42" s="93"/>
      <c r="C42" s="94"/>
      <c r="D42" s="92"/>
      <c r="E42" s="95"/>
      <c r="F42" s="95"/>
      <c r="G42" s="92"/>
      <c r="H42" s="95"/>
      <c r="I42" s="95"/>
      <c r="J42" s="95"/>
      <c r="K42" s="95"/>
      <c r="L42" s="96"/>
      <c r="M42" s="96"/>
      <c r="N42" s="96"/>
      <c r="O42" s="96"/>
      <c r="P42" s="96"/>
      <c r="Q42" s="96"/>
      <c r="R42" s="96"/>
      <c r="S42" s="96"/>
    </row>
    <row r="43" spans="1:19" s="97" customFormat="1" ht="15.75" customHeight="1" x14ac:dyDescent="0.25">
      <c r="A43" s="92"/>
      <c r="B43" s="98"/>
      <c r="C43" s="147" t="s">
        <v>69</v>
      </c>
      <c r="D43" s="99" t="s">
        <v>70</v>
      </c>
      <c r="E43" s="95"/>
      <c r="F43" s="100"/>
      <c r="G43" s="99" t="s">
        <v>71</v>
      </c>
      <c r="H43" s="95"/>
      <c r="I43" s="95"/>
      <c r="J43" s="99" t="s">
        <v>72</v>
      </c>
      <c r="K43" s="95"/>
      <c r="L43" s="95"/>
      <c r="M43" s="99" t="s">
        <v>73</v>
      </c>
      <c r="N43" s="96"/>
      <c r="O43" s="96"/>
      <c r="P43" s="99" t="s">
        <v>73</v>
      </c>
      <c r="Q43" s="96"/>
      <c r="R43" s="96"/>
      <c r="S43" s="96"/>
    </row>
    <row r="44" spans="1:19" ht="15.75" thickBot="1" x14ac:dyDescent="0.3">
      <c r="A44" s="1"/>
      <c r="B44" s="98"/>
      <c r="C44" s="158"/>
      <c r="D44" s="101">
        <v>321.89999999999998</v>
      </c>
      <c r="E44" s="95"/>
      <c r="F44" s="100"/>
      <c r="G44" s="101">
        <v>321.89999999999998</v>
      </c>
      <c r="H44" s="102"/>
      <c r="I44" s="102"/>
      <c r="J44" s="101">
        <v>321.89999999999998</v>
      </c>
      <c r="K44" s="102"/>
      <c r="L44" s="102"/>
      <c r="M44" s="101">
        <v>350</v>
      </c>
      <c r="N44" s="3"/>
      <c r="O44" s="3"/>
      <c r="P44" s="101">
        <v>350</v>
      </c>
      <c r="Q44" s="3"/>
      <c r="R44" s="3"/>
      <c r="S44" s="3"/>
    </row>
    <row r="45" spans="1:19" s="97" customFormat="1" ht="8.25" customHeight="1" thickBot="1" x14ac:dyDescent="0.3">
      <c r="A45" s="92"/>
      <c r="B45" s="98"/>
      <c r="C45" s="94"/>
      <c r="D45" s="95"/>
      <c r="E45" s="95"/>
      <c r="F45" s="100"/>
      <c r="G45" s="95"/>
      <c r="H45" s="95"/>
      <c r="I45" s="100"/>
      <c r="J45" s="100"/>
      <c r="K45" s="100"/>
      <c r="L45" s="96"/>
      <c r="M45" s="96"/>
      <c r="N45" s="96"/>
      <c r="O45" s="96"/>
      <c r="P45" s="96"/>
      <c r="Q45" s="96"/>
      <c r="R45" s="96"/>
      <c r="S45" s="96"/>
    </row>
    <row r="46" spans="1:19" s="97" customFormat="1" ht="37.5" customHeight="1" thickBot="1" x14ac:dyDescent="0.3">
      <c r="A46" s="92"/>
      <c r="B46" s="98"/>
      <c r="C46" s="147" t="s">
        <v>74</v>
      </c>
      <c r="D46" s="103" t="s">
        <v>75</v>
      </c>
      <c r="E46" s="104" t="s">
        <v>76</v>
      </c>
      <c r="F46" s="100"/>
      <c r="G46" s="103" t="s">
        <v>75</v>
      </c>
      <c r="H46" s="104" t="s">
        <v>76</v>
      </c>
      <c r="I46" s="96"/>
      <c r="J46" s="103" t="s">
        <v>75</v>
      </c>
      <c r="K46" s="104" t="s">
        <v>76</v>
      </c>
      <c r="L46" s="105"/>
      <c r="M46" s="103" t="s">
        <v>75</v>
      </c>
      <c r="N46" s="104" t="s">
        <v>76</v>
      </c>
      <c r="O46" s="96"/>
      <c r="P46" s="103" t="s">
        <v>75</v>
      </c>
      <c r="Q46" s="104" t="s">
        <v>76</v>
      </c>
      <c r="R46" s="96"/>
      <c r="S46" s="96"/>
    </row>
    <row r="47" spans="1:19" ht="15.75" thickBot="1" x14ac:dyDescent="0.3">
      <c r="A47" s="1"/>
      <c r="B47" s="106"/>
      <c r="C47" s="148"/>
      <c r="D47" s="107">
        <v>0</v>
      </c>
      <c r="E47" s="108">
        <v>0</v>
      </c>
      <c r="F47" s="100"/>
      <c r="G47" s="107">
        <v>0</v>
      </c>
      <c r="H47" s="108">
        <v>0</v>
      </c>
      <c r="I47" s="3"/>
      <c r="J47" s="107">
        <v>0</v>
      </c>
      <c r="K47" s="108">
        <v>0</v>
      </c>
      <c r="L47" s="102"/>
      <c r="M47" s="107">
        <v>0</v>
      </c>
      <c r="N47" s="108">
        <v>0</v>
      </c>
      <c r="O47" s="3"/>
      <c r="P47" s="107">
        <v>0</v>
      </c>
      <c r="Q47" s="108">
        <v>0</v>
      </c>
      <c r="R47" s="3"/>
      <c r="S47" s="3"/>
    </row>
    <row r="48" spans="1:19" x14ac:dyDescent="0.25">
      <c r="A48" s="1"/>
      <c r="B48" s="106"/>
      <c r="C48" s="94"/>
      <c r="D48" s="95"/>
      <c r="E48" s="95"/>
      <c r="F48" s="100"/>
      <c r="G48" s="95"/>
      <c r="H48" s="95"/>
      <c r="I48" s="100"/>
      <c r="J48" s="100"/>
      <c r="K48" s="100"/>
      <c r="L48" s="96"/>
      <c r="M48" s="3"/>
      <c r="N48" s="96"/>
      <c r="O48" s="96"/>
      <c r="P48" s="3"/>
      <c r="Q48" s="3"/>
      <c r="R48" s="3"/>
      <c r="S48" s="3"/>
    </row>
    <row r="49" spans="1:19" x14ac:dyDescent="0.25">
      <c r="A49" s="1"/>
      <c r="B49" s="106"/>
      <c r="C49" s="109" t="s">
        <v>77</v>
      </c>
      <c r="D49" s="110" t="s">
        <v>78</v>
      </c>
      <c r="E49" s="95"/>
      <c r="F49" s="3"/>
      <c r="G49" s="110" t="s">
        <v>79</v>
      </c>
      <c r="H49" s="3"/>
      <c r="I49" s="3"/>
      <c r="J49" s="110" t="s">
        <v>80</v>
      </c>
      <c r="K49" s="3"/>
      <c r="L49" s="111"/>
      <c r="M49" s="110" t="s">
        <v>81</v>
      </c>
      <c r="N49" s="111"/>
      <c r="O49" s="111"/>
      <c r="P49" s="110" t="s">
        <v>82</v>
      </c>
      <c r="Q49" s="3"/>
      <c r="R49" s="3"/>
      <c r="S49" s="3"/>
    </row>
    <row r="50" spans="1:19" x14ac:dyDescent="0.25">
      <c r="A50" s="1"/>
      <c r="B50" s="106"/>
      <c r="C50" s="112" t="s">
        <v>83</v>
      </c>
      <c r="D50" s="113">
        <v>2876.2</v>
      </c>
      <c r="E50" s="95"/>
      <c r="F50" s="3"/>
      <c r="G50" s="113">
        <v>2672.2</v>
      </c>
      <c r="H50" s="3"/>
      <c r="I50" s="3"/>
      <c r="J50" s="113">
        <v>2547.6</v>
      </c>
      <c r="K50" s="3"/>
      <c r="L50" s="114"/>
      <c r="M50" s="113">
        <v>2630</v>
      </c>
      <c r="N50" s="114"/>
      <c r="O50" s="114"/>
      <c r="P50" s="113"/>
      <c r="Q50" s="3"/>
      <c r="R50" s="3"/>
      <c r="S50" s="3"/>
    </row>
    <row r="51" spans="1:19" x14ac:dyDescent="0.25">
      <c r="A51" s="1"/>
      <c r="B51" s="106"/>
      <c r="C51" s="112" t="s">
        <v>84</v>
      </c>
      <c r="D51" s="113">
        <v>467.3</v>
      </c>
      <c r="E51" s="95"/>
      <c r="F51" s="3"/>
      <c r="G51" s="113">
        <v>767.3</v>
      </c>
      <c r="H51" s="3"/>
      <c r="I51" s="3"/>
      <c r="J51" s="113">
        <v>640</v>
      </c>
      <c r="K51" s="3"/>
      <c r="L51" s="114"/>
      <c r="M51" s="113">
        <v>550</v>
      </c>
      <c r="N51" s="114"/>
      <c r="O51" s="114"/>
      <c r="P51" s="113">
        <v>500</v>
      </c>
      <c r="Q51" s="3"/>
      <c r="R51" s="3"/>
      <c r="S51" s="3"/>
    </row>
    <row r="52" spans="1:19" x14ac:dyDescent="0.25">
      <c r="A52" s="1"/>
      <c r="B52" s="106"/>
      <c r="C52" s="112" t="s">
        <v>85</v>
      </c>
      <c r="D52" s="113">
        <v>1557.8</v>
      </c>
      <c r="E52" s="95"/>
      <c r="F52" s="3"/>
      <c r="G52" s="113">
        <v>1557.8</v>
      </c>
      <c r="H52" s="3"/>
      <c r="I52" s="3"/>
      <c r="J52" s="113">
        <v>1357.8</v>
      </c>
      <c r="K52" s="3"/>
      <c r="L52" s="114"/>
      <c r="M52" s="113">
        <v>1550</v>
      </c>
      <c r="N52" s="114"/>
      <c r="O52" s="114"/>
      <c r="P52" s="113">
        <v>1400</v>
      </c>
      <c r="Q52" s="3"/>
      <c r="R52" s="3"/>
      <c r="S52" s="3"/>
    </row>
    <row r="53" spans="1:19" x14ac:dyDescent="0.25">
      <c r="A53" s="1"/>
      <c r="B53" s="106"/>
      <c r="C53" s="112" t="s">
        <v>86</v>
      </c>
      <c r="D53" s="113">
        <v>299.60000000000002</v>
      </c>
      <c r="E53" s="95"/>
      <c r="F53" s="3"/>
      <c r="G53" s="113">
        <v>235.6</v>
      </c>
      <c r="H53" s="3"/>
      <c r="I53" s="3"/>
      <c r="J53" s="113">
        <v>305.5</v>
      </c>
      <c r="K53" s="3"/>
      <c r="L53" s="114"/>
      <c r="M53" s="113">
        <v>280</v>
      </c>
      <c r="N53" s="114"/>
      <c r="O53" s="114"/>
      <c r="P53" s="113">
        <v>250</v>
      </c>
      <c r="Q53" s="3"/>
      <c r="R53" s="3"/>
      <c r="S53" s="3"/>
    </row>
    <row r="54" spans="1:19" x14ac:dyDescent="0.25">
      <c r="A54" s="1"/>
      <c r="B54" s="106"/>
      <c r="C54" s="115" t="s">
        <v>87</v>
      </c>
      <c r="D54" s="113">
        <v>551.5</v>
      </c>
      <c r="E54" s="95"/>
      <c r="F54" s="3"/>
      <c r="G54" s="113">
        <v>111.5</v>
      </c>
      <c r="H54" s="3"/>
      <c r="I54" s="3"/>
      <c r="J54" s="113">
        <v>244.3</v>
      </c>
      <c r="K54" s="3"/>
      <c r="L54" s="114"/>
      <c r="M54" s="113">
        <v>250</v>
      </c>
      <c r="N54" s="114"/>
      <c r="O54" s="114"/>
      <c r="P54" s="113">
        <v>250</v>
      </c>
      <c r="Q54" s="3"/>
      <c r="R54" s="3"/>
      <c r="S54" s="3"/>
    </row>
    <row r="55" spans="1:19" ht="10.5" customHeight="1" x14ac:dyDescent="0.25">
      <c r="A55" s="1"/>
      <c r="B55" s="106"/>
      <c r="C55" s="94"/>
      <c r="D55" s="95"/>
      <c r="E55" s="9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6"/>
      <c r="C56" s="109" t="s">
        <v>88</v>
      </c>
      <c r="D56" s="110" t="s">
        <v>78</v>
      </c>
      <c r="E56" s="95"/>
      <c r="F56" s="100"/>
      <c r="G56" s="110" t="s">
        <v>89</v>
      </c>
      <c r="H56" s="95"/>
      <c r="I56" s="100"/>
      <c r="J56" s="110" t="s">
        <v>80</v>
      </c>
      <c r="K56" s="100"/>
      <c r="L56" s="3"/>
      <c r="M56" s="110" t="s">
        <v>81</v>
      </c>
      <c r="N56" s="111"/>
      <c r="O56" s="111"/>
      <c r="P56" s="110" t="s">
        <v>82</v>
      </c>
      <c r="Q56" s="3"/>
      <c r="R56" s="3"/>
      <c r="S56" s="3"/>
    </row>
    <row r="57" spans="1:19" x14ac:dyDescent="0.25">
      <c r="A57" s="1"/>
      <c r="B57" s="106"/>
      <c r="C57" s="112"/>
      <c r="D57" s="116">
        <v>60</v>
      </c>
      <c r="E57" s="95"/>
      <c r="F57" s="100"/>
      <c r="G57" s="116">
        <v>60</v>
      </c>
      <c r="H57" s="95"/>
      <c r="I57" s="100"/>
      <c r="J57" s="116">
        <v>60</v>
      </c>
      <c r="K57" s="100"/>
      <c r="L57" s="3"/>
      <c r="M57" s="116">
        <v>60</v>
      </c>
      <c r="N57" s="3"/>
      <c r="O57" s="3"/>
      <c r="P57" s="116">
        <v>60</v>
      </c>
      <c r="Q57" s="3"/>
      <c r="R57" s="3"/>
      <c r="S57" s="3"/>
    </row>
    <row r="58" spans="1:19" x14ac:dyDescent="0.25">
      <c r="A58" s="1"/>
      <c r="B58" s="106"/>
      <c r="C58" s="94"/>
      <c r="D58" s="95"/>
      <c r="E58" s="95"/>
      <c r="F58" s="100"/>
      <c r="G58" s="95"/>
      <c r="H58" s="95"/>
      <c r="I58" s="100"/>
      <c r="J58" s="100"/>
      <c r="K58" s="10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7" t="s">
        <v>90</v>
      </c>
      <c r="C59" s="118"/>
      <c r="D59" s="149"/>
      <c r="E59" s="149"/>
      <c r="F59" s="149"/>
      <c r="G59" s="149"/>
      <c r="H59" s="149"/>
      <c r="I59" s="149"/>
      <c r="J59" s="149"/>
      <c r="K59" s="149"/>
      <c r="L59" s="119"/>
      <c r="M59" s="119"/>
      <c r="N59" s="119"/>
      <c r="O59" s="119"/>
      <c r="P59" s="119"/>
      <c r="Q59" s="119"/>
      <c r="R59" s="120"/>
      <c r="S59" s="3"/>
    </row>
    <row r="60" spans="1:19" x14ac:dyDescent="0.25">
      <c r="A60" s="1"/>
      <c r="B60" s="121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122"/>
      <c r="S60" s="3"/>
    </row>
    <row r="61" spans="1:19" x14ac:dyDescent="0.25">
      <c r="A61" s="1"/>
      <c r="B61" s="150" t="s">
        <v>96</v>
      </c>
      <c r="C61" s="151"/>
      <c r="D61" s="151"/>
      <c r="E61" s="151"/>
      <c r="F61" s="151"/>
      <c r="G61" s="151"/>
      <c r="H61" s="151"/>
      <c r="I61" s="151"/>
      <c r="J61" s="151"/>
      <c r="K61" s="151"/>
      <c r="L61" s="97"/>
      <c r="N61" s="97"/>
      <c r="O61" s="97"/>
      <c r="P61" s="97"/>
      <c r="Q61" s="97"/>
      <c r="R61" s="122"/>
      <c r="S61" s="3"/>
    </row>
    <row r="62" spans="1:19" x14ac:dyDescent="0.25">
      <c r="A62" s="1"/>
      <c r="B62" s="150"/>
      <c r="C62" s="151"/>
      <c r="D62" s="151"/>
      <c r="E62" s="151"/>
      <c r="F62" s="151"/>
      <c r="G62" s="151"/>
      <c r="H62" s="151"/>
      <c r="I62" s="151"/>
      <c r="J62" s="151"/>
      <c r="K62" s="151"/>
      <c r="L62" s="97"/>
      <c r="M62" s="97"/>
      <c r="N62" s="97"/>
      <c r="O62" s="97"/>
      <c r="P62" s="97"/>
      <c r="Q62" s="97"/>
      <c r="R62" s="122"/>
      <c r="S62" s="3"/>
    </row>
    <row r="63" spans="1:19" x14ac:dyDescent="0.25">
      <c r="A63" s="1"/>
      <c r="B63" s="150"/>
      <c r="C63" s="151"/>
      <c r="D63" s="151"/>
      <c r="E63" s="151"/>
      <c r="F63" s="151"/>
      <c r="G63" s="151"/>
      <c r="H63" s="151"/>
      <c r="I63" s="151"/>
      <c r="J63" s="151"/>
      <c r="K63" s="151"/>
      <c r="L63" s="97"/>
      <c r="M63" s="97"/>
      <c r="N63" s="97"/>
      <c r="O63" s="97"/>
      <c r="P63" s="97"/>
      <c r="Q63" s="97"/>
      <c r="R63" s="122"/>
      <c r="S63" s="3"/>
    </row>
    <row r="64" spans="1:19" x14ac:dyDescent="0.25">
      <c r="A64" s="1"/>
      <c r="B64" s="150"/>
      <c r="C64" s="151"/>
      <c r="D64" s="151"/>
      <c r="E64" s="151"/>
      <c r="F64" s="151"/>
      <c r="G64" s="151"/>
      <c r="H64" s="151"/>
      <c r="I64" s="151"/>
      <c r="J64" s="151"/>
      <c r="K64" s="151"/>
      <c r="L64" s="97"/>
      <c r="M64" s="97"/>
      <c r="N64" s="97"/>
      <c r="O64" s="97"/>
      <c r="P64" s="97"/>
      <c r="Q64" s="97"/>
      <c r="R64" s="122"/>
      <c r="S64" s="3"/>
    </row>
    <row r="65" spans="1:19" x14ac:dyDescent="0.25">
      <c r="A65" s="1"/>
      <c r="B65" s="123"/>
      <c r="C65" s="124"/>
      <c r="D65" s="125"/>
      <c r="E65" s="125"/>
      <c r="F65" s="125"/>
      <c r="G65" s="125"/>
      <c r="H65" s="125"/>
      <c r="I65" s="125"/>
      <c r="J65" s="125"/>
      <c r="K65" s="125"/>
      <c r="L65" s="97"/>
      <c r="M65" s="97"/>
      <c r="N65" s="97"/>
      <c r="O65" s="97"/>
      <c r="P65" s="97"/>
      <c r="Q65" s="97"/>
      <c r="R65" s="122"/>
      <c r="S65" s="3"/>
    </row>
    <row r="66" spans="1:19" x14ac:dyDescent="0.25">
      <c r="A66" s="1"/>
      <c r="B66" s="126"/>
      <c r="C66" s="127"/>
      <c r="D66" s="125"/>
      <c r="E66" s="125"/>
      <c r="F66" s="125"/>
      <c r="G66" s="125"/>
      <c r="H66" s="125"/>
      <c r="I66" s="125"/>
      <c r="J66" s="125"/>
      <c r="K66" s="125"/>
      <c r="L66" s="97"/>
      <c r="M66" s="97"/>
      <c r="N66" s="97"/>
      <c r="O66" s="97"/>
      <c r="P66" s="97"/>
      <c r="Q66" s="97"/>
      <c r="R66" s="122"/>
      <c r="S66" s="3"/>
    </row>
    <row r="67" spans="1:19" x14ac:dyDescent="0.25">
      <c r="A67" s="1"/>
      <c r="B67" s="123"/>
      <c r="C67" s="128"/>
      <c r="D67" s="125"/>
      <c r="E67" s="125"/>
      <c r="F67" s="125"/>
      <c r="G67" s="125"/>
      <c r="H67" s="125"/>
      <c r="I67" s="125"/>
      <c r="J67" s="125"/>
      <c r="K67" s="125"/>
      <c r="L67" s="97"/>
      <c r="M67" s="97"/>
      <c r="N67" s="97"/>
      <c r="O67" s="97"/>
      <c r="P67" s="97"/>
      <c r="Q67" s="97"/>
      <c r="R67" s="122"/>
      <c r="S67" s="3"/>
    </row>
    <row r="68" spans="1:19" x14ac:dyDescent="0.25">
      <c r="A68" s="1"/>
      <c r="B68" s="123"/>
      <c r="C68" s="128"/>
      <c r="D68" s="125"/>
      <c r="E68" s="125"/>
      <c r="F68" s="125"/>
      <c r="G68" s="125"/>
      <c r="H68" s="125"/>
      <c r="I68" s="125"/>
      <c r="J68" s="125"/>
      <c r="K68" s="125"/>
      <c r="L68" s="97"/>
      <c r="M68" s="97"/>
      <c r="N68" s="97"/>
      <c r="O68" s="97"/>
      <c r="P68" s="97"/>
      <c r="Q68" s="97"/>
      <c r="R68" s="122"/>
      <c r="S68" s="3"/>
    </row>
    <row r="69" spans="1:19" x14ac:dyDescent="0.25">
      <c r="A69" s="1"/>
      <c r="B69" s="129"/>
      <c r="C69" s="130"/>
      <c r="D69" s="131"/>
      <c r="E69" s="131"/>
      <c r="F69" s="131"/>
      <c r="G69" s="131"/>
      <c r="H69" s="131"/>
      <c r="I69" s="131"/>
      <c r="J69" s="131"/>
      <c r="K69" s="131"/>
      <c r="L69" s="132"/>
      <c r="M69" s="132"/>
      <c r="N69" s="132"/>
      <c r="O69" s="132"/>
      <c r="P69" s="132"/>
      <c r="Q69" s="132"/>
      <c r="R69" s="133"/>
      <c r="S69" s="3"/>
    </row>
    <row r="70" spans="1:19" x14ac:dyDescent="0.25">
      <c r="A70" s="92"/>
      <c r="B70" s="134"/>
      <c r="C70" s="135"/>
      <c r="D70" s="136"/>
      <c r="E70" s="136"/>
      <c r="F70" s="136"/>
      <c r="G70" s="136"/>
      <c r="H70" s="136"/>
      <c r="I70" s="136"/>
      <c r="J70" s="136"/>
      <c r="K70" s="136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7" t="s">
        <v>91</v>
      </c>
      <c r="C72" s="138">
        <v>45208</v>
      </c>
      <c r="D72" s="125" t="s">
        <v>95</v>
      </c>
      <c r="E72" s="137"/>
      <c r="F72" s="137" t="s">
        <v>92</v>
      </c>
      <c r="G72" s="139" t="s">
        <v>94</v>
      </c>
      <c r="H72" s="137"/>
      <c r="I72" s="137"/>
      <c r="J72" s="137"/>
      <c r="K72" s="137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37"/>
      <c r="C74" s="137"/>
      <c r="D74" s="140"/>
      <c r="E74" s="137"/>
      <c r="F74" s="137" t="s">
        <v>93</v>
      </c>
      <c r="G74" s="141"/>
      <c r="H74" s="137"/>
      <c r="I74" s="137"/>
      <c r="J74" s="137"/>
      <c r="K74" s="137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37"/>
      <c r="C75" s="137"/>
      <c r="D75" s="140"/>
      <c r="E75" s="137"/>
      <c r="F75" s="137"/>
      <c r="G75" s="141"/>
      <c r="H75" s="137"/>
      <c r="I75" s="137"/>
      <c r="J75" s="137"/>
      <c r="K75" s="137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92"/>
      <c r="B77" s="134"/>
      <c r="C77" s="135"/>
      <c r="D77" s="136"/>
      <c r="E77" s="136"/>
      <c r="F77" s="136"/>
      <c r="G77" s="136"/>
      <c r="H77" s="136"/>
      <c r="I77" s="136"/>
      <c r="J77" s="136"/>
      <c r="K77" s="136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  <mergeCell ref="I26:I27"/>
    <mergeCell ref="D25:F25"/>
    <mergeCell ref="D26:D27"/>
    <mergeCell ref="E26:E27"/>
    <mergeCell ref="F26:F27"/>
    <mergeCell ref="L26:L27"/>
    <mergeCell ref="J26:J27"/>
    <mergeCell ref="K26:K27"/>
    <mergeCell ref="B26:B27"/>
    <mergeCell ref="G26:G27"/>
    <mergeCell ref="H26:H27"/>
    <mergeCell ref="C43:C44"/>
    <mergeCell ref="C46:C47"/>
    <mergeCell ref="C26:C27"/>
    <mergeCell ref="B63:K63"/>
    <mergeCell ref="B64:K64"/>
    <mergeCell ref="B62:K62"/>
    <mergeCell ref="D59:K59"/>
    <mergeCell ref="B61:K61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Ak. Heyrovsk</vt:lpstr>
      <vt:lpstr>'ZŠ Ak. Heyrovsk'!Oblast_tisku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2024-01-04T08:39:28Z</dcterms:modified>
</cp:coreProperties>
</file>