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 Mareš\Desktop\SVR 2022-2023 - ŠKOLY a PO\Zveřejnění\"/>
    </mc:Choice>
  </mc:AlternateContent>
  <bookViews>
    <workbookView xWindow="0" yWindow="0" windowWidth="23040" windowHeight="9192"/>
  </bookViews>
  <sheets>
    <sheet name="NR 2021" sheetId="1" r:id="rId1"/>
  </sheets>
  <definedNames>
    <definedName name="_xlnm.Print_Area" localSheetId="0">'NR 2021'!$A$1:$AC$96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I15" i="1" s="1"/>
  <c r="M15" i="1"/>
  <c r="O15" i="1"/>
  <c r="S15" i="1"/>
  <c r="U15" i="1" s="1"/>
  <c r="Y15" i="1"/>
  <c r="AA15" i="1"/>
  <c r="AB15" i="1" s="1"/>
  <c r="G16" i="1"/>
  <c r="I16" i="1"/>
  <c r="M16" i="1"/>
  <c r="O16" i="1"/>
  <c r="S16" i="1"/>
  <c r="U16" i="1"/>
  <c r="Y16" i="1"/>
  <c r="AA16" i="1" s="1"/>
  <c r="AB16" i="1" s="1"/>
  <c r="G17" i="1"/>
  <c r="I17" i="1"/>
  <c r="M17" i="1"/>
  <c r="O17" i="1" s="1"/>
  <c r="S17" i="1"/>
  <c r="U17" i="1"/>
  <c r="Y17" i="1"/>
  <c r="AA17" i="1" s="1"/>
  <c r="G18" i="1"/>
  <c r="I18" i="1"/>
  <c r="M18" i="1"/>
  <c r="O18" i="1"/>
  <c r="AB18" i="1" s="1"/>
  <c r="S18" i="1"/>
  <c r="U18" i="1" s="1"/>
  <c r="Y18" i="1"/>
  <c r="AA18" i="1"/>
  <c r="G19" i="1"/>
  <c r="I19" i="1" s="1"/>
  <c r="M19" i="1"/>
  <c r="O19" i="1"/>
  <c r="AB19" i="1" s="1"/>
  <c r="S19" i="1"/>
  <c r="U19" i="1" s="1"/>
  <c r="Y19" i="1"/>
  <c r="AA19" i="1"/>
  <c r="G20" i="1"/>
  <c r="I20" i="1"/>
  <c r="M20" i="1"/>
  <c r="O20" i="1" s="1"/>
  <c r="S20" i="1"/>
  <c r="U20" i="1"/>
  <c r="Y20" i="1"/>
  <c r="AA20" i="1"/>
  <c r="AB20" i="1" s="1"/>
  <c r="G21" i="1"/>
  <c r="I21" i="1"/>
  <c r="M21" i="1"/>
  <c r="O21" i="1" s="1"/>
  <c r="S21" i="1"/>
  <c r="U21" i="1"/>
  <c r="Y21" i="1"/>
  <c r="AA21" i="1" s="1"/>
  <c r="AB21" i="1" s="1"/>
  <c r="G22" i="1"/>
  <c r="I22" i="1" s="1"/>
  <c r="M22" i="1"/>
  <c r="O22" i="1"/>
  <c r="S22" i="1"/>
  <c r="U22" i="1"/>
  <c r="Y22" i="1"/>
  <c r="AA22" i="1"/>
  <c r="AB22" i="1"/>
  <c r="G23" i="1"/>
  <c r="I23" i="1" s="1"/>
  <c r="M23" i="1"/>
  <c r="O23" i="1"/>
  <c r="S23" i="1"/>
  <c r="U23" i="1" s="1"/>
  <c r="Y23" i="1"/>
  <c r="AA23" i="1"/>
  <c r="AB23" i="1" s="1"/>
  <c r="D24" i="1"/>
  <c r="E24" i="1"/>
  <c r="F24" i="1"/>
  <c r="F40" i="1" s="1"/>
  <c r="G24" i="1"/>
  <c r="G40" i="1" s="1"/>
  <c r="H24" i="1"/>
  <c r="J24" i="1"/>
  <c r="J40" i="1" s="1"/>
  <c r="K24" i="1"/>
  <c r="L24" i="1"/>
  <c r="N24" i="1"/>
  <c r="N40" i="1" s="1"/>
  <c r="P24" i="1"/>
  <c r="Q24" i="1"/>
  <c r="S24" i="1" s="1"/>
  <c r="S40" i="1" s="1"/>
  <c r="R24" i="1"/>
  <c r="R40" i="1" s="1"/>
  <c r="T24" i="1"/>
  <c r="V24" i="1"/>
  <c r="V40" i="1" s="1"/>
  <c r="W24" i="1"/>
  <c r="W40" i="1" s="1"/>
  <c r="X24" i="1"/>
  <c r="Z24" i="1"/>
  <c r="Z40" i="1" s="1"/>
  <c r="G28" i="1"/>
  <c r="I28" i="1"/>
  <c r="M28" i="1"/>
  <c r="O28" i="1" s="1"/>
  <c r="S28" i="1"/>
  <c r="U28" i="1"/>
  <c r="Y28" i="1"/>
  <c r="AA28" i="1" s="1"/>
  <c r="G29" i="1"/>
  <c r="I29" i="1"/>
  <c r="M29" i="1"/>
  <c r="O29" i="1"/>
  <c r="AB29" i="1" s="1"/>
  <c r="S29" i="1"/>
  <c r="U29" i="1" s="1"/>
  <c r="Y29" i="1"/>
  <c r="AA29" i="1"/>
  <c r="G30" i="1"/>
  <c r="I30" i="1" s="1"/>
  <c r="M30" i="1"/>
  <c r="O30" i="1"/>
  <c r="AB30" i="1" s="1"/>
  <c r="S30" i="1"/>
  <c r="U30" i="1" s="1"/>
  <c r="Y30" i="1"/>
  <c r="AA30" i="1"/>
  <c r="G31" i="1"/>
  <c r="I31" i="1"/>
  <c r="M31" i="1"/>
  <c r="O31" i="1" s="1"/>
  <c r="S31" i="1"/>
  <c r="U31" i="1"/>
  <c r="Y31" i="1"/>
  <c r="AA31" i="1"/>
  <c r="AB31" i="1" s="1"/>
  <c r="G32" i="1"/>
  <c r="I32" i="1"/>
  <c r="M32" i="1"/>
  <c r="O32" i="1" s="1"/>
  <c r="S32" i="1"/>
  <c r="U32" i="1"/>
  <c r="Y32" i="1"/>
  <c r="AA32" i="1" s="1"/>
  <c r="AB32" i="1" s="1"/>
  <c r="G33" i="1"/>
  <c r="I33" i="1" s="1"/>
  <c r="M33" i="1"/>
  <c r="O33" i="1"/>
  <c r="S33" i="1"/>
  <c r="U33" i="1"/>
  <c r="Y33" i="1"/>
  <c r="AA33" i="1"/>
  <c r="AB33" i="1"/>
  <c r="G34" i="1"/>
  <c r="I34" i="1" s="1"/>
  <c r="M34" i="1"/>
  <c r="O34" i="1"/>
  <c r="S34" i="1"/>
  <c r="U34" i="1" s="1"/>
  <c r="Y34" i="1"/>
  <c r="AA34" i="1"/>
  <c r="AB34" i="1" s="1"/>
  <c r="G35" i="1"/>
  <c r="I35" i="1"/>
  <c r="M35" i="1"/>
  <c r="O35" i="1"/>
  <c r="S35" i="1"/>
  <c r="U35" i="1"/>
  <c r="Y35" i="1"/>
  <c r="AA35" i="1" s="1"/>
  <c r="G36" i="1"/>
  <c r="I36" i="1"/>
  <c r="M36" i="1"/>
  <c r="O36" i="1" s="1"/>
  <c r="S36" i="1"/>
  <c r="U36" i="1"/>
  <c r="Y36" i="1"/>
  <c r="AA36" i="1" s="1"/>
  <c r="AB36" i="1" s="1"/>
  <c r="G37" i="1"/>
  <c r="I37" i="1"/>
  <c r="M37" i="1"/>
  <c r="O37" i="1"/>
  <c r="AB37" i="1" s="1"/>
  <c r="S37" i="1"/>
  <c r="U37" i="1" s="1"/>
  <c r="Y37" i="1"/>
  <c r="AA37" i="1"/>
  <c r="G38" i="1"/>
  <c r="I38" i="1" s="1"/>
  <c r="M38" i="1"/>
  <c r="O38" i="1"/>
  <c r="AB38" i="1" s="1"/>
  <c r="S38" i="1"/>
  <c r="U38" i="1" s="1"/>
  <c r="Y38" i="1"/>
  <c r="AA38" i="1"/>
  <c r="D39" i="1"/>
  <c r="E39" i="1"/>
  <c r="G39" i="1" s="1"/>
  <c r="F39" i="1"/>
  <c r="H39" i="1"/>
  <c r="J39" i="1"/>
  <c r="K39" i="1"/>
  <c r="K40" i="1" s="1"/>
  <c r="L39" i="1"/>
  <c r="M39" i="1"/>
  <c r="N39" i="1"/>
  <c r="P39" i="1"/>
  <c r="Q39" i="1"/>
  <c r="R39" i="1"/>
  <c r="S39" i="1"/>
  <c r="T39" i="1"/>
  <c r="V39" i="1"/>
  <c r="Y39" i="1" s="1"/>
  <c r="W39" i="1"/>
  <c r="X39" i="1"/>
  <c r="Z39" i="1"/>
  <c r="D40" i="1"/>
  <c r="E40" i="1"/>
  <c r="H40" i="1"/>
  <c r="L40" i="1"/>
  <c r="P40" i="1"/>
  <c r="T40" i="1"/>
  <c r="X40" i="1"/>
  <c r="G50" i="1"/>
  <c r="M50" i="1"/>
  <c r="S50" i="1"/>
  <c r="Y50" i="1"/>
  <c r="G51" i="1"/>
  <c r="M51" i="1"/>
  <c r="S51" i="1"/>
  <c r="Y51" i="1"/>
  <c r="G52" i="1"/>
  <c r="M52" i="1"/>
  <c r="S52" i="1"/>
  <c r="Y52" i="1"/>
  <c r="G53" i="1"/>
  <c r="M53" i="1"/>
  <c r="S53" i="1"/>
  <c r="Y53" i="1"/>
  <c r="G54" i="1"/>
  <c r="M54" i="1"/>
  <c r="S54" i="1"/>
  <c r="Y54" i="1"/>
  <c r="U39" i="1" l="1"/>
  <c r="U24" i="1"/>
  <c r="U40" i="1" s="1"/>
  <c r="U41" i="1" s="1"/>
  <c r="O39" i="1"/>
  <c r="I39" i="1"/>
  <c r="O24" i="1"/>
  <c r="AB17" i="1"/>
  <c r="AB28" i="1"/>
  <c r="AA39" i="1"/>
  <c r="AB39" i="1" s="1"/>
  <c r="AB35" i="1"/>
  <c r="I24" i="1"/>
  <c r="I40" i="1" s="1"/>
  <c r="I41" i="1" s="1"/>
  <c r="Y24" i="1"/>
  <c r="Y40" i="1" s="1"/>
  <c r="M24" i="1"/>
  <c r="M40" i="1" s="1"/>
  <c r="Q40" i="1"/>
  <c r="AA24" i="1"/>
  <c r="AB24" i="1" l="1"/>
  <c r="AA40" i="1"/>
  <c r="O40" i="1"/>
  <c r="O41" i="1" s="1"/>
  <c r="AB40" i="1" l="1"/>
  <c r="AA41" i="1"/>
  <c r="AB41" i="1" s="1"/>
</calcChain>
</file>

<file path=xl/sharedStrings.xml><?xml version="1.0" encoding="utf-8"?>
<sst xmlns="http://schemas.openxmlformats.org/spreadsheetml/2006/main" count="214" uniqueCount="118">
  <si>
    <t>Podpis:</t>
  </si>
  <si>
    <t>Mgr. Dudková Ivana</t>
  </si>
  <si>
    <t xml:space="preserve">Schválil: </t>
  </si>
  <si>
    <t>Havlíková Michaela</t>
  </si>
  <si>
    <t xml:space="preserve">Sestavil: </t>
  </si>
  <si>
    <t>Dne:</t>
  </si>
  <si>
    <t xml:space="preserve">                                                                                                                     v roce 2020 dofinancování akce " rekonstrukce školní kuchyňky" hrazené z fondu města  (vybavení nábytkem)</t>
  </si>
  <si>
    <t xml:space="preserve">                 - zároveň nám vznikají vícenáklady v položce ostatní náklady z důvodu nově otevřené přípravné třídy, vybavení nových pracovní míst na pozic asistentek a pozice druhá zástupkyně ředitele školy   </t>
  </si>
  <si>
    <t xml:space="preserve">                  - v položce materiál jsme v roce 2020 ušetřili minimální částku při uzavření školy v období karantény z důvodu Covid-19, ovšem vyváží to vícenáklady na dezinfekční a čistící prostředky</t>
  </si>
  <si>
    <t xml:space="preserve">      </t>
  </si>
  <si>
    <t>Náklady - odpisy majetku - převodem majetku z projektu Výzva č. 47 do majetku školy vznikly již v roce 2020 nepokryté náklady ve výši 40 tis.Kč, v roce 2021 to je tedy částka 80 tis. Kč.</t>
  </si>
  <si>
    <r>
      <t xml:space="preserve">               </t>
    </r>
    <r>
      <rPr>
        <sz val="11"/>
        <color theme="1"/>
        <rFont val="Calibri"/>
        <family val="2"/>
        <charset val="238"/>
        <scheme val="minor"/>
      </rPr>
      <t>- upravený provozní příspěvek zřizovatele 5 765,2 (upravený odvod z odpisů nemovitostí)</t>
    </r>
  </si>
  <si>
    <t>Výnosy - v položce provozní dotace z jiných zdrojů je zahrnuta jen dotace KÚ na platy a ONIV, jelikož dotace EU Šablony II. již bude téměř vyčerpána a výše nového projektu zatím není známa.</t>
  </si>
  <si>
    <t>Komentář k návrhu rozpočtu:</t>
  </si>
  <si>
    <t>Plán 31.12.</t>
  </si>
  <si>
    <t>Skutečnost k 30.6.</t>
  </si>
  <si>
    <t>31.12.</t>
  </si>
  <si>
    <t>1.1.</t>
  </si>
  <si>
    <t>Průměrný přepočtený stav zaměstnanců k:</t>
  </si>
  <si>
    <t>FKSP</t>
  </si>
  <si>
    <t>Fond odměn</t>
  </si>
  <si>
    <t>Fond investic</t>
  </si>
  <si>
    <t>Rezervní fond</t>
  </si>
  <si>
    <t>Stavy fondů</t>
  </si>
  <si>
    <t>Plán k 31.12.</t>
  </si>
  <si>
    <t>Čerpání v roce</t>
  </si>
  <si>
    <t>Příděl v roce</t>
  </si>
  <si>
    <t>Plán k 1.1.</t>
  </si>
  <si>
    <t>Zůstatek k 30.6</t>
  </si>
  <si>
    <t>Stav k 1.1.</t>
  </si>
  <si>
    <t>Zůstatek k 31.12.</t>
  </si>
  <si>
    <t>Stavy peněžitých fondů</t>
  </si>
  <si>
    <t>Ostatní investiční transfery</t>
  </si>
  <si>
    <t>Investiční příspěvek zřizovatel</t>
  </si>
  <si>
    <t>Investiční příspěvek/dotace</t>
  </si>
  <si>
    <t>ostatní</t>
  </si>
  <si>
    <t>z provozu</t>
  </si>
  <si>
    <t>Celkem</t>
  </si>
  <si>
    <t>Odvod do rozpočtu zřizovatele</t>
  </si>
  <si>
    <t>Čistý zisk/ztráta (bez provozního příspěvku zřizovatele)</t>
  </si>
  <si>
    <t>26.</t>
  </si>
  <si>
    <t>Výsledek hospodaření</t>
  </si>
  <si>
    <t>25.</t>
  </si>
  <si>
    <t>Náklady celkem</t>
  </si>
  <si>
    <t>23.</t>
  </si>
  <si>
    <t>Ostatní náklady</t>
  </si>
  <si>
    <t>21.</t>
  </si>
  <si>
    <t>Odpisy nehmotného a hmotného investičního majetku</t>
  </si>
  <si>
    <t>20.</t>
  </si>
  <si>
    <t>Daně a poplatky</t>
  </si>
  <si>
    <t>19.</t>
  </si>
  <si>
    <t xml:space="preserve"> </t>
  </si>
  <si>
    <t>Povinné pojistné placené zaměstnavatelem</t>
  </si>
  <si>
    <t>18.</t>
  </si>
  <si>
    <t>ostatní osobní náklady</t>
  </si>
  <si>
    <t>17.</t>
  </si>
  <si>
    <t>v tom:  mzdy zaměstnanců</t>
  </si>
  <si>
    <t>16.</t>
  </si>
  <si>
    <t>Mzdové náklady</t>
  </si>
  <si>
    <t>15.</t>
  </si>
  <si>
    <t>Služby</t>
  </si>
  <si>
    <t>14.</t>
  </si>
  <si>
    <t>Spotřeba energie</t>
  </si>
  <si>
    <t>13.</t>
  </si>
  <si>
    <t>Spotřeba materiálu</t>
  </si>
  <si>
    <t>12.</t>
  </si>
  <si>
    <t>Opravy a udržování</t>
  </si>
  <si>
    <t>11.</t>
  </si>
  <si>
    <t>z vlastních výnosů</t>
  </si>
  <si>
    <t>ostatních transferů</t>
  </si>
  <si>
    <t>z příspěvku zřizovatele</t>
  </si>
  <si>
    <t>NÁKLADY</t>
  </si>
  <si>
    <t>Náklady DČ</t>
  </si>
  <si>
    <t>Náklady Hl.Č celkem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</si>
  <si>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</si>
  <si>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Ukazatel</t>
  </si>
  <si>
    <t xml:space="preserve">Poř.č. řádku </t>
  </si>
  <si>
    <t>Porovnání s rokem 2020</t>
  </si>
  <si>
    <t>Výnosy celkem</t>
  </si>
  <si>
    <t>10.</t>
  </si>
  <si>
    <t>příjmy z prodeje majetku</t>
  </si>
  <si>
    <t>9.</t>
  </si>
  <si>
    <t>z toho: příjmy z pronájmu majetku</t>
  </si>
  <si>
    <t>8.</t>
  </si>
  <si>
    <t>Ostatní výnosy</t>
  </si>
  <si>
    <t>7.</t>
  </si>
  <si>
    <t>Zapojení fondů do výnosů</t>
  </si>
  <si>
    <t>6.</t>
  </si>
  <si>
    <t>Zúčtování 403 do výnosů</t>
  </si>
  <si>
    <t>5.</t>
  </si>
  <si>
    <t>Provozní dotace z jiných zdrojů (mimo SMCH)</t>
  </si>
  <si>
    <t>4.</t>
  </si>
  <si>
    <t>Účelový příspěvek zřizovatele (s vyúčtováním) - granty OŠ, OE</t>
  </si>
  <si>
    <t>3.</t>
  </si>
  <si>
    <t>Provozní příspěvek zřizovatele</t>
  </si>
  <si>
    <t>2.</t>
  </si>
  <si>
    <t>Tržby  601-609</t>
  </si>
  <si>
    <t>1.</t>
  </si>
  <si>
    <t>vlastní činnost</t>
  </si>
  <si>
    <t>ostatní transfery</t>
  </si>
  <si>
    <t>zřizovatel</t>
  </si>
  <si>
    <t>VÝNOSY</t>
  </si>
  <si>
    <t>Výnosy DČ</t>
  </si>
  <si>
    <t>Výnosy Hl.Č. celkem</t>
  </si>
  <si>
    <t>Výnosy</t>
  </si>
  <si>
    <t>Organizace celkem</t>
  </si>
  <si>
    <t>Doplňková činnost</t>
  </si>
  <si>
    <t>Hlavní činnost</t>
  </si>
  <si>
    <t>Plán 2021(návrh rozpočtu organizace)</t>
  </si>
  <si>
    <t>Skutečnost k 30.6.2020</t>
  </si>
  <si>
    <t>Schválený rozpočet (plán NaV 2020)</t>
  </si>
  <si>
    <t>Skutečnost k 31.12.2019</t>
  </si>
  <si>
    <t>Chomutov, Hornická 4387</t>
  </si>
  <si>
    <t>Sídlo:</t>
  </si>
  <si>
    <t>IČO:</t>
  </si>
  <si>
    <t>Základní škola Chomutov, Hornická 4387</t>
  </si>
  <si>
    <t>Název organizace:</t>
  </si>
  <si>
    <t>Návrh rozpočtu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</si>
</sst>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22">
    <xf numFmtId="0" fontId="0" fillId="0" borderId="0" xfId="0"/>
    <xf numFmtId="0" fontId="0" fillId="0" borderId="0" xfId="0" applyFill="1"/>
    <xf numFmtId="10" fontId="0" fillId="0" borderId="0" xfId="0" applyNumberFormat="1" applyFont="1"/>
    <xf numFmtId="0" fontId="0" fillId="2" borderId="0" xfId="0" applyFill="1"/>
    <xf numFmtId="0" fontId="3" fillId="2" borderId="0" xfId="0" applyFont="1" applyFill="1" applyBorder="1" applyAlignment="1" applyProtection="1">
      <alignment horizontal="left"/>
    </xf>
    <xf numFmtId="0" fontId="0" fillId="2" borderId="0" xfId="0" applyFill="1" applyProtection="1"/>
    <xf numFmtId="0" fontId="3" fillId="3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3" fillId="3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14" fontId="3" fillId="3" borderId="0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5" fillId="2" borderId="0" xfId="1" applyFont="1" applyFill="1" applyBorder="1" applyProtection="1"/>
    <xf numFmtId="0" fontId="5" fillId="2" borderId="0" xfId="0" applyFont="1" applyFill="1" applyBorder="1"/>
    <xf numFmtId="0" fontId="0" fillId="2" borderId="0" xfId="0" applyFill="1" applyBorder="1" applyProtection="1"/>
    <xf numFmtId="0" fontId="0" fillId="0" borderId="1" xfId="0" applyFill="1" applyBorder="1"/>
    <xf numFmtId="0" fontId="0" fillId="0" borderId="2" xfId="0" applyFill="1" applyBorder="1"/>
    <xf numFmtId="0" fontId="3" fillId="0" borderId="2" xfId="0" applyFont="1" applyFill="1" applyBorder="1" applyAlignment="1" applyProtection="1">
      <alignment horizontal="left"/>
      <protection locked="0"/>
    </xf>
    <xf numFmtId="0" fontId="5" fillId="0" borderId="2" xfId="1" applyFont="1" applyBorder="1" applyProtection="1"/>
    <xf numFmtId="0" fontId="5" fillId="0" borderId="2" xfId="0" applyFont="1" applyFill="1" applyBorder="1"/>
    <xf numFmtId="0" fontId="5" fillId="0" borderId="3" xfId="1" applyFont="1" applyBorder="1" applyProtection="1"/>
    <xf numFmtId="0" fontId="0" fillId="0" borderId="4" xfId="0" applyFill="1" applyBorder="1"/>
    <xf numFmtId="0" fontId="0" fillId="0" borderId="0" xfId="0" applyFill="1" applyBorder="1"/>
    <xf numFmtId="0" fontId="3" fillId="0" borderId="0" xfId="0" applyFont="1" applyFill="1" applyBorder="1" applyAlignment="1" applyProtection="1">
      <alignment horizontal="left"/>
      <protection locked="0"/>
    </xf>
    <xf numFmtId="0" fontId="5" fillId="0" borderId="0" xfId="1" applyFont="1" applyBorder="1" applyProtection="1"/>
    <xf numFmtId="0" fontId="5" fillId="0" borderId="0" xfId="0" applyFont="1" applyFill="1" applyBorder="1"/>
    <xf numFmtId="0" fontId="5" fillId="0" borderId="5" xfId="1" applyFont="1" applyBorder="1" applyProtection="1"/>
    <xf numFmtId="0" fontId="5" fillId="0" borderId="0" xfId="1" applyFont="1" applyFill="1" applyBorder="1" applyProtection="1"/>
    <xf numFmtId="0" fontId="5" fillId="0" borderId="5" xfId="1" applyFont="1" applyFill="1" applyBorder="1" applyProtection="1"/>
    <xf numFmtId="0" fontId="0" fillId="0" borderId="0" xfId="0" applyBorder="1"/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0" fontId="0" fillId="0" borderId="0" xfId="0" applyFont="1" applyFill="1"/>
    <xf numFmtId="0" fontId="0" fillId="2" borderId="0" xfId="0" applyFont="1" applyFill="1"/>
    <xf numFmtId="0" fontId="0" fillId="0" borderId="4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 applyProtection="1">
      <alignment horizontal="left"/>
      <protection locked="0"/>
    </xf>
    <xf numFmtId="0" fontId="0" fillId="0" borderId="5" xfId="0" applyFont="1" applyFill="1" applyBorder="1" applyAlignment="1" applyProtection="1">
      <alignment horizontal="left"/>
      <protection locked="0"/>
    </xf>
    <xf numFmtId="0" fontId="0" fillId="2" borderId="0" xfId="0" applyFont="1" applyFill="1" applyProtection="1"/>
    <xf numFmtId="0" fontId="0" fillId="0" borderId="5" xfId="0" applyFont="1" applyFill="1" applyBorder="1" applyAlignment="1" applyProtection="1">
      <alignment horizontal="left"/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164" fontId="3" fillId="0" borderId="7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164" fontId="6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164" fontId="3" fillId="0" borderId="9" xfId="0" applyNumberFormat="1" applyFont="1" applyFill="1" applyBorder="1" applyProtection="1">
      <protection locked="0"/>
    </xf>
    <xf numFmtId="0" fontId="3" fillId="0" borderId="9" xfId="0" applyFont="1" applyFill="1" applyBorder="1" applyProtection="1"/>
    <xf numFmtId="164" fontId="3" fillId="4" borderId="9" xfId="0" applyNumberFormat="1" applyFont="1" applyFill="1" applyBorder="1" applyAlignment="1" applyProtection="1">
      <alignment horizontal="center"/>
    </xf>
    <xf numFmtId="0" fontId="3" fillId="4" borderId="9" xfId="0" applyFont="1" applyFill="1" applyBorder="1" applyProtection="1"/>
    <xf numFmtId="164" fontId="3" fillId="0" borderId="9" xfId="0" applyNumberFormat="1" applyFont="1" applyFill="1" applyBorder="1" applyProtection="1"/>
    <xf numFmtId="164" fontId="3" fillId="0" borderId="9" xfId="0" applyNumberFormat="1" applyFont="1" applyFill="1" applyBorder="1" applyAlignment="1" applyProtection="1">
      <alignment horizontal="right"/>
      <protection locked="0"/>
    </xf>
    <xf numFmtId="0" fontId="7" fillId="0" borderId="9" xfId="0" applyFont="1" applyFill="1" applyBorder="1" applyProtection="1"/>
    <xf numFmtId="164" fontId="3" fillId="0" borderId="10" xfId="0" applyNumberFormat="1" applyFont="1" applyFill="1" applyBorder="1" applyProtection="1">
      <protection locked="0"/>
    </xf>
    <xf numFmtId="164" fontId="3" fillId="0" borderId="11" xfId="0" applyNumberFormat="1" applyFont="1" applyFill="1" applyBorder="1" applyProtection="1">
      <protection locked="0"/>
    </xf>
    <xf numFmtId="164" fontId="3" fillId="2" borderId="0" xfId="0" applyNumberFormat="1" applyFont="1" applyFill="1" applyBorder="1" applyAlignment="1" applyProtection="1">
      <alignment horizontal="right"/>
      <protection locked="0"/>
    </xf>
    <xf numFmtId="0" fontId="3" fillId="4" borderId="12" xfId="0" applyFont="1" applyFill="1" applyBorder="1" applyAlignment="1" applyProtection="1">
      <alignment horizontal="left" vertical="center"/>
    </xf>
    <xf numFmtId="0" fontId="0" fillId="2" borderId="0" xfId="0" applyFill="1" applyBorder="1"/>
    <xf numFmtId="164" fontId="8" fillId="5" borderId="13" xfId="0" applyNumberFormat="1" applyFont="1" applyFill="1" applyBorder="1" applyAlignment="1" applyProtection="1">
      <alignment horizontal="center" wrapText="1"/>
    </xf>
    <xf numFmtId="164" fontId="8" fillId="5" borderId="14" xfId="0" applyNumberFormat="1" applyFont="1" applyFill="1" applyBorder="1" applyAlignment="1" applyProtection="1">
      <alignment horizontal="center" wrapText="1"/>
      <protection locked="0"/>
    </xf>
    <xf numFmtId="164" fontId="8" fillId="2" borderId="0" xfId="0" applyNumberFormat="1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center"/>
    </xf>
    <xf numFmtId="164" fontId="3" fillId="2" borderId="0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>
      <protection locked="0"/>
    </xf>
    <xf numFmtId="0" fontId="3" fillId="4" borderId="18" xfId="0" applyFont="1" applyFill="1" applyBorder="1" applyAlignment="1" applyProtection="1">
      <alignment horizontal="left" vertical="center"/>
    </xf>
    <xf numFmtId="164" fontId="3" fillId="5" borderId="13" xfId="0" applyNumberFormat="1" applyFont="1" applyFill="1" applyBorder="1" applyProtection="1"/>
    <xf numFmtId="164" fontId="3" fillId="5" borderId="19" xfId="0" applyNumberFormat="1" applyFont="1" applyFill="1" applyBorder="1" applyProtection="1"/>
    <xf numFmtId="164" fontId="3" fillId="5" borderId="14" xfId="0" applyNumberFormat="1" applyFont="1" applyFill="1" applyBorder="1" applyProtection="1">
      <protection locked="0"/>
    </xf>
    <xf numFmtId="164" fontId="3" fillId="2" borderId="0" xfId="0" applyNumberFormat="1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</xf>
    <xf numFmtId="10" fontId="9" fillId="0" borderId="20" xfId="0" applyNumberFormat="1" applyFont="1" applyFill="1" applyBorder="1" applyProtection="1"/>
    <xf numFmtId="165" fontId="10" fillId="6" borderId="21" xfId="0" applyNumberFormat="1" applyFont="1" applyFill="1" applyBorder="1" applyProtection="1"/>
    <xf numFmtId="164" fontId="6" fillId="5" borderId="13" xfId="0" applyNumberFormat="1" applyFont="1" applyFill="1" applyBorder="1" applyProtection="1"/>
    <xf numFmtId="0" fontId="10" fillId="5" borderId="19" xfId="0" applyFont="1" applyFill="1" applyBorder="1" applyProtection="1"/>
    <xf numFmtId="164" fontId="6" fillId="5" borderId="19" xfId="0" applyNumberFormat="1" applyFont="1" applyFill="1" applyBorder="1" applyProtection="1"/>
    <xf numFmtId="164" fontId="6" fillId="5" borderId="14" xfId="0" applyNumberFormat="1" applyFont="1" applyFill="1" applyBorder="1" applyAlignment="1" applyProtection="1">
      <alignment horizontal="center"/>
    </xf>
    <xf numFmtId="164" fontId="6" fillId="5" borderId="22" xfId="0" applyNumberFormat="1" applyFont="1" applyFill="1" applyBorder="1" applyProtection="1"/>
    <xf numFmtId="0" fontId="10" fillId="0" borderId="23" xfId="0" applyFont="1" applyBorder="1" applyProtection="1"/>
    <xf numFmtId="0" fontId="10" fillId="0" borderId="23" xfId="0" applyFont="1" applyFill="1" applyBorder="1" applyAlignment="1" applyProtection="1">
      <alignment horizontal="center"/>
    </xf>
    <xf numFmtId="10" fontId="1" fillId="7" borderId="20" xfId="0" applyNumberFormat="1" applyFont="1" applyFill="1" applyBorder="1" applyProtection="1"/>
    <xf numFmtId="165" fontId="11" fillId="7" borderId="24" xfId="0" applyNumberFormat="1" applyFont="1" applyFill="1" applyBorder="1" applyAlignment="1" applyProtection="1"/>
    <xf numFmtId="165" fontId="11" fillId="7" borderId="25" xfId="0" applyNumberFormat="1" applyFont="1" applyFill="1" applyBorder="1" applyAlignment="1" applyProtection="1"/>
    <xf numFmtId="165" fontId="12" fillId="8" borderId="25" xfId="0" applyNumberFormat="1" applyFont="1" applyFill="1" applyBorder="1" applyAlignment="1" applyProtection="1"/>
    <xf numFmtId="0" fontId="12" fillId="8" borderId="25" xfId="0" applyFont="1" applyFill="1" applyBorder="1" applyAlignment="1" applyProtection="1">
      <alignment horizontal="left"/>
    </xf>
    <xf numFmtId="0" fontId="12" fillId="0" borderId="25" xfId="0" applyFont="1" applyFill="1" applyBorder="1" applyAlignment="1" applyProtection="1">
      <alignment horizontal="center"/>
    </xf>
    <xf numFmtId="10" fontId="9" fillId="9" borderId="21" xfId="0" applyNumberFormat="1" applyFont="1" applyFill="1" applyBorder="1" applyProtection="1"/>
    <xf numFmtId="164" fontId="3" fillId="9" borderId="21" xfId="0" applyNumberFormat="1" applyFont="1" applyFill="1" applyBorder="1" applyProtection="1"/>
    <xf numFmtId="164" fontId="3" fillId="9" borderId="26" xfId="0" applyNumberFormat="1" applyFont="1" applyFill="1" applyBorder="1" applyProtection="1"/>
    <xf numFmtId="164" fontId="0" fillId="9" borderId="27" xfId="0" applyNumberFormat="1" applyFont="1" applyFill="1" applyBorder="1" applyProtection="1">
      <protection locked="0"/>
    </xf>
    <xf numFmtId="164" fontId="3" fillId="9" borderId="14" xfId="0" applyNumberFormat="1" applyFont="1" applyFill="1" applyBorder="1" applyProtection="1"/>
    <xf numFmtId="0" fontId="3" fillId="9" borderId="23" xfId="0" applyFont="1" applyFill="1" applyBorder="1" applyProtection="1"/>
    <xf numFmtId="0" fontId="3" fillId="0" borderId="21" xfId="0" applyFont="1" applyFill="1" applyBorder="1" applyAlignment="1" applyProtection="1">
      <alignment horizontal="center"/>
    </xf>
    <xf numFmtId="10" fontId="9" fillId="0" borderId="28" xfId="0" applyNumberFormat="1" applyFont="1" applyFill="1" applyBorder="1" applyProtection="1"/>
    <xf numFmtId="164" fontId="0" fillId="0" borderId="28" xfId="0" applyNumberFormat="1" applyFont="1" applyFill="1" applyBorder="1" applyAlignment="1" applyProtection="1">
      <alignment horizontal="right"/>
    </xf>
    <xf numFmtId="164" fontId="0" fillId="0" borderId="29" xfId="0" applyNumberFormat="1" applyFont="1" applyBorder="1" applyProtection="1">
      <protection locked="0"/>
    </xf>
    <xf numFmtId="164" fontId="0" fillId="0" borderId="6" xfId="0" applyNumberFormat="1" applyFont="1" applyBorder="1" applyProtection="1">
      <protection locked="0"/>
    </xf>
    <xf numFmtId="164" fontId="0" fillId="0" borderId="30" xfId="0" applyNumberFormat="1" applyFont="1" applyBorder="1" applyProtection="1">
      <protection locked="0"/>
    </xf>
    <xf numFmtId="164" fontId="0" fillId="0" borderId="31" xfId="0" applyNumberFormat="1" applyFont="1" applyBorder="1" applyProtection="1">
      <protection locked="0"/>
    </xf>
    <xf numFmtId="0" fontId="0" fillId="0" borderId="32" xfId="0" applyBorder="1" applyProtection="1"/>
    <xf numFmtId="0" fontId="0" fillId="0" borderId="30" xfId="0" applyFill="1" applyBorder="1" applyAlignment="1" applyProtection="1">
      <alignment horizontal="center"/>
    </xf>
    <xf numFmtId="164" fontId="0" fillId="0" borderId="20" xfId="0" applyNumberFormat="1" applyFont="1" applyFill="1" applyBorder="1" applyAlignment="1" applyProtection="1">
      <alignment horizontal="right"/>
    </xf>
    <xf numFmtId="164" fontId="0" fillId="0" borderId="33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0" fontId="0" fillId="0" borderId="35" xfId="0" applyBorder="1" applyProtection="1"/>
    <xf numFmtId="0" fontId="0" fillId="0" borderId="34" xfId="0" applyFill="1" applyBorder="1" applyAlignment="1" applyProtection="1">
      <alignment horizontal="center"/>
    </xf>
    <xf numFmtId="0" fontId="0" fillId="0" borderId="34" xfId="0" applyFont="1" applyBorder="1" applyProtection="1">
      <protection locked="0"/>
    </xf>
    <xf numFmtId="0" fontId="0" fillId="0" borderId="33" xfId="0" applyFont="1" applyBorder="1" applyProtection="1">
      <protection locked="0"/>
    </xf>
    <xf numFmtId="0" fontId="9" fillId="0" borderId="35" xfId="0" applyFont="1" applyBorder="1" applyAlignment="1" applyProtection="1">
      <alignment horizontal="left" indent="5"/>
    </xf>
    <xf numFmtId="0" fontId="9" fillId="0" borderId="35" xfId="0" applyFont="1" applyBorder="1" applyProtection="1"/>
    <xf numFmtId="164" fontId="0" fillId="0" borderId="31" xfId="0" applyNumberFormat="1" applyFont="1" applyFill="1" applyBorder="1" applyProtection="1">
      <protection locked="0"/>
    </xf>
    <xf numFmtId="164" fontId="0" fillId="0" borderId="33" xfId="0" applyNumberFormat="1" applyFont="1" applyFill="1" applyBorder="1" applyProtection="1">
      <protection locked="0"/>
    </xf>
    <xf numFmtId="164" fontId="0" fillId="0" borderId="34" xfId="0" applyNumberFormat="1" applyFont="1" applyFill="1" applyBorder="1" applyProtection="1">
      <protection locked="0"/>
    </xf>
    <xf numFmtId="0" fontId="0" fillId="0" borderId="35" xfId="0" applyFill="1" applyBorder="1" applyProtection="1"/>
    <xf numFmtId="164" fontId="0" fillId="0" borderId="36" xfId="0" applyNumberFormat="1" applyFont="1" applyFill="1" applyBorder="1" applyAlignment="1" applyProtection="1">
      <alignment horizontal="right"/>
    </xf>
    <xf numFmtId="164" fontId="0" fillId="0" borderId="27" xfId="0" applyNumberFormat="1" applyFont="1" applyBorder="1" applyProtection="1">
      <protection locked="0"/>
    </xf>
    <xf numFmtId="164" fontId="0" fillId="0" borderId="37" xfId="0" applyNumberFormat="1" applyFont="1" applyBorder="1" applyProtection="1">
      <protection locked="0"/>
    </xf>
    <xf numFmtId="164" fontId="0" fillId="0" borderId="38" xfId="0" applyNumberFormat="1" applyFont="1" applyBorder="1" applyProtection="1">
      <protection locked="0"/>
    </xf>
    <xf numFmtId="0" fontId="0" fillId="0" borderId="39" xfId="0" applyBorder="1" applyProtection="1"/>
    <xf numFmtId="0" fontId="0" fillId="0" borderId="38" xfId="0" applyFill="1" applyBorder="1" applyAlignment="1" applyProtection="1">
      <alignment horizontal="center"/>
    </xf>
    <xf numFmtId="1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164" fontId="0" fillId="0" borderId="16" xfId="0" applyNumberFormat="1" applyFont="1" applyBorder="1" applyAlignment="1" applyProtection="1">
      <alignment horizontal="center" vertical="center"/>
    </xf>
    <xf numFmtId="0" fontId="15" fillId="0" borderId="22" xfId="0" applyFont="1" applyBorder="1" applyAlignment="1" applyProtection="1">
      <alignment horizontal="center"/>
    </xf>
    <xf numFmtId="0" fontId="15" fillId="0" borderId="19" xfId="0" applyFont="1" applyBorder="1" applyAlignment="1" applyProtection="1">
      <alignment horizontal="center"/>
    </xf>
    <xf numFmtId="0" fontId="15" fillId="0" borderId="14" xfId="0" applyFont="1" applyBorder="1" applyAlignment="1" applyProtection="1">
      <alignment horizontal="center"/>
    </xf>
    <xf numFmtId="0" fontId="3" fillId="0" borderId="40" xfId="0" applyFont="1" applyBorder="1" applyAlignment="1" applyProtection="1">
      <alignment horizontal="center" vertical="center"/>
    </xf>
    <xf numFmtId="0" fontId="3" fillId="0" borderId="41" xfId="0" applyFont="1" applyFill="1" applyBorder="1" applyAlignment="1" applyProtection="1">
      <alignment horizontal="center" wrapText="1"/>
    </xf>
    <xf numFmtId="10" fontId="13" fillId="0" borderId="28" xfId="0" applyNumberFormat="1" applyFont="1" applyFill="1" applyBorder="1" applyAlignment="1" applyProtection="1">
      <alignment horizontal="center" vertical="center" wrapText="1"/>
    </xf>
    <xf numFmtId="0" fontId="14" fillId="0" borderId="42" xfId="0" applyFont="1" applyFill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164" fontId="0" fillId="0" borderId="43" xfId="0" applyNumberFormat="1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/>
    </xf>
    <xf numFmtId="0" fontId="3" fillId="0" borderId="23" xfId="0" applyFont="1" applyBorder="1" applyAlignment="1" applyProtection="1">
      <alignment horizontal="center"/>
    </xf>
    <xf numFmtId="0" fontId="3" fillId="0" borderId="43" xfId="0" applyFont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wrapText="1"/>
    </xf>
    <xf numFmtId="10" fontId="13" fillId="0" borderId="24" xfId="0" applyNumberFormat="1" applyFont="1" applyFill="1" applyBorder="1" applyAlignment="1" applyProtection="1">
      <alignment horizontal="center" vertical="center" wrapText="1"/>
    </xf>
    <xf numFmtId="164" fontId="7" fillId="9" borderId="42" xfId="0" applyNumberFormat="1" applyFont="1" applyFill="1" applyBorder="1" applyAlignment="1" applyProtection="1">
      <alignment horizontal="center"/>
    </xf>
    <xf numFmtId="164" fontId="7" fillId="9" borderId="46" xfId="0" applyNumberFormat="1" applyFont="1" applyFill="1" applyBorder="1" applyAlignment="1" applyProtection="1">
      <alignment horizontal="center"/>
    </xf>
    <xf numFmtId="164" fontId="7" fillId="9" borderId="44" xfId="0" applyNumberFormat="1" applyFont="1" applyFill="1" applyBorder="1" applyAlignment="1" applyProtection="1">
      <alignment horizontal="center"/>
    </xf>
    <xf numFmtId="164" fontId="7" fillId="9" borderId="23" xfId="0" applyNumberFormat="1" applyFont="1" applyFill="1" applyBorder="1" applyAlignment="1" applyProtection="1">
      <alignment horizontal="center"/>
    </xf>
    <xf numFmtId="0" fontId="3" fillId="5" borderId="46" xfId="0" applyFont="1" applyFill="1" applyBorder="1" applyProtection="1"/>
    <xf numFmtId="0" fontId="0" fillId="5" borderId="15" xfId="0" applyFill="1" applyBorder="1" applyAlignment="1" applyProtection="1">
      <alignment horizontal="center"/>
    </xf>
    <xf numFmtId="10" fontId="9" fillId="10" borderId="21" xfId="0" applyNumberFormat="1" applyFont="1" applyFill="1" applyBorder="1" applyProtection="1"/>
    <xf numFmtId="164" fontId="3" fillId="10" borderId="24" xfId="0" applyNumberFormat="1" applyFont="1" applyFill="1" applyBorder="1" applyAlignment="1" applyProtection="1">
      <alignment horizontal="right"/>
    </xf>
    <xf numFmtId="164" fontId="3" fillId="10" borderId="47" xfId="0" applyNumberFormat="1" applyFont="1" applyFill="1" applyBorder="1" applyAlignment="1" applyProtection="1">
      <alignment horizontal="right"/>
    </xf>
    <xf numFmtId="164" fontId="3" fillId="10" borderId="48" xfId="0" applyNumberFormat="1" applyFont="1" applyFill="1" applyBorder="1" applyAlignment="1" applyProtection="1">
      <alignment horizontal="right"/>
    </xf>
    <xf numFmtId="164" fontId="3" fillId="10" borderId="45" xfId="0" applyNumberFormat="1" applyFont="1" applyFill="1" applyBorder="1" applyAlignment="1" applyProtection="1">
      <alignment horizontal="right"/>
    </xf>
    <xf numFmtId="0" fontId="3" fillId="10" borderId="46" xfId="0" applyFont="1" applyFill="1" applyBorder="1" applyProtection="1"/>
    <xf numFmtId="164" fontId="0" fillId="0" borderId="49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50" xfId="0" applyNumberFormat="1" applyFont="1" applyBorder="1" applyAlignment="1" applyProtection="1">
      <alignment horizontal="right"/>
      <protection locked="0"/>
    </xf>
    <xf numFmtId="164" fontId="0" fillId="11" borderId="50" xfId="0" applyNumberFormat="1" applyFont="1" applyFill="1" applyBorder="1" applyAlignment="1" applyProtection="1">
      <alignment horizontal="right"/>
    </xf>
    <xf numFmtId="164" fontId="0" fillId="11" borderId="30" xfId="0" applyNumberFormat="1" applyFont="1" applyFill="1" applyBorder="1" applyAlignment="1" applyProtection="1">
      <alignment horizontal="right"/>
    </xf>
    <xf numFmtId="0" fontId="0" fillId="0" borderId="51" xfId="0" applyBorder="1" applyAlignment="1" applyProtection="1">
      <alignment horizontal="left" indent="5"/>
    </xf>
    <xf numFmtId="0" fontId="0" fillId="0" borderId="52" xfId="0" applyFill="1" applyBorder="1" applyAlignment="1" applyProtection="1">
      <alignment horizontal="center"/>
    </xf>
    <xf numFmtId="164" fontId="0" fillId="0" borderId="53" xfId="0" applyNumberFormat="1" applyFont="1" applyBorder="1" applyAlignment="1" applyProtection="1">
      <alignment horizontal="right"/>
      <protection locked="0"/>
    </xf>
    <xf numFmtId="164" fontId="0" fillId="0" borderId="54" xfId="0" applyNumberFormat="1" applyFont="1" applyFill="1" applyBorder="1" applyAlignment="1" applyProtection="1">
      <alignment horizontal="right"/>
      <protection locked="0"/>
    </xf>
    <xf numFmtId="164" fontId="0" fillId="0" borderId="9" xfId="0" applyNumberFormat="1" applyFont="1" applyBorder="1" applyAlignment="1" applyProtection="1">
      <alignment horizontal="right"/>
      <protection locked="0"/>
    </xf>
    <xf numFmtId="164" fontId="0" fillId="11" borderId="9" xfId="0" applyNumberFormat="1" applyFont="1" applyFill="1" applyBorder="1" applyAlignment="1" applyProtection="1">
      <alignment horizontal="right"/>
    </xf>
    <xf numFmtId="164" fontId="0" fillId="11" borderId="34" xfId="0" applyNumberFormat="1" applyFont="1" applyFill="1" applyBorder="1" applyAlignment="1" applyProtection="1">
      <alignment horizontal="right"/>
    </xf>
    <xf numFmtId="164" fontId="0" fillId="0" borderId="20" xfId="0" applyNumberFormat="1" applyFont="1" applyBorder="1" applyAlignment="1" applyProtection="1">
      <alignment horizontal="right"/>
      <protection locked="0"/>
    </xf>
    <xf numFmtId="0" fontId="16" fillId="0" borderId="35" xfId="0" applyFont="1" applyBorder="1" applyProtection="1"/>
    <xf numFmtId="164" fontId="2" fillId="0" borderId="9" xfId="0" applyNumberFormat="1" applyFont="1" applyBorder="1" applyAlignment="1" applyProtection="1">
      <alignment horizontal="right"/>
      <protection locked="0"/>
    </xf>
    <xf numFmtId="164" fontId="2" fillId="11" borderId="9" xfId="0" applyNumberFormat="1" applyFont="1" applyFill="1" applyBorder="1" applyAlignment="1" applyProtection="1">
      <alignment horizontal="right"/>
    </xf>
    <xf numFmtId="164" fontId="2" fillId="11" borderId="34" xfId="0" applyNumberFormat="1" applyFont="1" applyFill="1" applyBorder="1" applyAlignment="1" applyProtection="1">
      <alignment horizontal="right"/>
    </xf>
    <xf numFmtId="164" fontId="0" fillId="0" borderId="20" xfId="0" applyNumberFormat="1" applyFont="1" applyFill="1" applyBorder="1" applyAlignment="1" applyProtection="1">
      <alignment horizontal="right"/>
      <protection locked="0"/>
    </xf>
    <xf numFmtId="164" fontId="2" fillId="0" borderId="9" xfId="0" applyNumberFormat="1" applyFont="1" applyFill="1" applyBorder="1" applyAlignment="1" applyProtection="1">
      <alignment horizontal="right"/>
      <protection locked="0"/>
    </xf>
    <xf numFmtId="0" fontId="9" fillId="0" borderId="35" xfId="0" applyFont="1" applyFill="1" applyBorder="1" applyAlignment="1" applyProtection="1">
      <alignment horizontal="left"/>
    </xf>
    <xf numFmtId="164" fontId="0" fillId="12" borderId="53" xfId="0" applyNumberFormat="1" applyFont="1" applyFill="1" applyBorder="1" applyAlignment="1" applyProtection="1">
      <alignment horizontal="right"/>
      <protection locked="0"/>
    </xf>
    <xf numFmtId="164" fontId="2" fillId="9" borderId="34" xfId="0" applyNumberFormat="1" applyFont="1" applyFill="1" applyBorder="1" applyAlignment="1" applyProtection="1">
      <alignment horizontal="right"/>
      <protection locked="0"/>
    </xf>
    <xf numFmtId="0" fontId="9" fillId="9" borderId="35" xfId="0" applyFont="1" applyFill="1" applyBorder="1" applyProtection="1"/>
    <xf numFmtId="164" fontId="0" fillId="12" borderId="20" xfId="0" applyNumberFormat="1" applyFont="1" applyFill="1" applyBorder="1" applyAlignment="1" applyProtection="1">
      <alignment horizontal="right"/>
      <protection locked="0"/>
    </xf>
    <xf numFmtId="164" fontId="0" fillId="13" borderId="34" xfId="0" applyNumberFormat="1" applyFont="1" applyFill="1" applyBorder="1" applyAlignment="1" applyProtection="1">
      <alignment horizontal="right"/>
      <protection locked="0"/>
    </xf>
    <xf numFmtId="0" fontId="0" fillId="13" borderId="35" xfId="0" applyFill="1" applyBorder="1" applyProtection="1"/>
    <xf numFmtId="164" fontId="0" fillId="0" borderId="3" xfId="0" applyNumberFormat="1" applyFont="1" applyFill="1" applyBorder="1" applyAlignment="1" applyProtection="1">
      <alignment horizontal="right"/>
      <protection locked="0"/>
    </xf>
    <xf numFmtId="164" fontId="0" fillId="0" borderId="55" xfId="0" applyNumberFormat="1" applyFont="1" applyFill="1" applyBorder="1" applyAlignment="1" applyProtection="1">
      <alignment horizontal="right"/>
      <protection locked="0"/>
    </xf>
    <xf numFmtId="164" fontId="0" fillId="11" borderId="55" xfId="0" applyNumberFormat="1" applyFont="1" applyFill="1" applyBorder="1" applyAlignment="1" applyProtection="1">
      <alignment horizontal="right"/>
    </xf>
    <xf numFmtId="164" fontId="0" fillId="11" borderId="56" xfId="0" applyNumberFormat="1" applyFont="1" applyFill="1" applyBorder="1" applyAlignment="1" applyProtection="1">
      <alignment horizontal="right"/>
    </xf>
    <xf numFmtId="0" fontId="0" fillId="0" borderId="39" xfId="0" applyFill="1" applyBorder="1" applyProtection="1"/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</xf>
    <xf numFmtId="164" fontId="0" fillId="0" borderId="16" xfId="0" applyNumberFormat="1" applyBorder="1" applyAlignment="1" applyProtection="1">
      <alignment horizontal="center" vertical="center"/>
    </xf>
    <xf numFmtId="0" fontId="17" fillId="0" borderId="19" xfId="0" applyFont="1" applyBorder="1" applyAlignment="1" applyProtection="1">
      <alignment horizontal="center"/>
    </xf>
    <xf numFmtId="0" fontId="17" fillId="0" borderId="14" xfId="0" applyFont="1" applyBorder="1" applyAlignment="1" applyProtection="1">
      <alignment horizontal="center"/>
    </xf>
    <xf numFmtId="0" fontId="3" fillId="5" borderId="13" xfId="0" applyFont="1" applyFill="1" applyBorder="1" applyAlignment="1" applyProtection="1">
      <alignment horizontal="center" vertical="center"/>
    </xf>
    <xf numFmtId="0" fontId="3" fillId="5" borderId="14" xfId="0" applyFont="1" applyFill="1" applyBorder="1" applyAlignment="1" applyProtection="1">
      <alignment horizontal="center" vertical="center" wrapText="1"/>
    </xf>
    <xf numFmtId="10" fontId="3" fillId="0" borderId="28" xfId="0" applyNumberFormat="1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0" fillId="0" borderId="24" xfId="0" applyFont="1" applyBorder="1" applyAlignment="1" applyProtection="1">
      <alignment horizontal="center" vertical="center" wrapText="1"/>
    </xf>
    <xf numFmtId="164" fontId="0" fillId="0" borderId="43" xfId="0" applyNumberForma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3" fillId="0" borderId="57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 wrapText="1"/>
    </xf>
    <xf numFmtId="0" fontId="3" fillId="10" borderId="26" xfId="0" applyFont="1" applyFill="1" applyBorder="1" applyAlignment="1" applyProtection="1">
      <alignment horizontal="center" vertical="center" wrapText="1"/>
    </xf>
    <xf numFmtId="0" fontId="3" fillId="10" borderId="44" xfId="0" applyFont="1" applyFill="1" applyBorder="1" applyAlignment="1" applyProtection="1">
      <alignment horizontal="center" vertical="center" wrapText="1"/>
    </xf>
    <xf numFmtId="0" fontId="3" fillId="10" borderId="23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 wrapText="1"/>
    </xf>
    <xf numFmtId="0" fontId="3" fillId="14" borderId="24" xfId="0" applyFont="1" applyFill="1" applyBorder="1" applyAlignment="1" applyProtection="1">
      <alignment horizontal="center" vertical="center" wrapText="1"/>
    </xf>
    <xf numFmtId="0" fontId="3" fillId="14" borderId="47" xfId="0" applyFont="1" applyFill="1" applyBorder="1" applyAlignment="1" applyProtection="1">
      <alignment horizontal="center" vertical="center" wrapText="1"/>
    </xf>
    <xf numFmtId="0" fontId="3" fillId="14" borderId="48" xfId="0" applyFont="1" applyFill="1" applyBorder="1" applyAlignment="1" applyProtection="1">
      <alignment horizontal="center" vertical="center" wrapText="1"/>
    </xf>
    <xf numFmtId="0" fontId="3" fillId="14" borderId="58" xfId="0" applyFont="1" applyFill="1" applyBorder="1" applyAlignment="1" applyProtection="1">
      <alignment horizontal="center" vertical="center" wrapText="1"/>
    </xf>
    <xf numFmtId="10" fontId="3" fillId="0" borderId="24" xfId="0" applyNumberFormat="1" applyFont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center" vertical="center"/>
    </xf>
    <xf numFmtId="0" fontId="12" fillId="0" borderId="59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 wrapText="1"/>
    </xf>
    <xf numFmtId="10" fontId="0" fillId="2" borderId="0" xfId="0" applyNumberFormat="1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/>
    <xf numFmtId="0" fontId="3" fillId="0" borderId="0" xfId="0" applyFont="1" applyFill="1" applyAlignment="1" applyProtection="1">
      <alignment horizontal="left"/>
      <protection locked="0"/>
    </xf>
    <xf numFmtId="0" fontId="18" fillId="0" borderId="0" xfId="0" applyFont="1" applyFill="1" applyAlignment="1" applyProtection="1">
      <alignment horizontal="left"/>
      <protection locked="0"/>
    </xf>
    <xf numFmtId="0" fontId="18" fillId="2" borderId="0" xfId="0" applyFont="1" applyFill="1" applyProtection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6" formatCode=";;;"/>
    </dxf>
    <dxf>
      <numFmt numFmtId="166" formatCode=";;;"/>
    </dxf>
    <dxf>
      <font>
        <color theme="0"/>
      </font>
      <numFmt numFmtId="166" formatCode=";;;"/>
    </dxf>
    <dxf>
      <numFmt numFmtId="166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D276"/>
  <sheetViews>
    <sheetView showGridLines="0" tabSelected="1" zoomScale="80" zoomScaleNormal="80" zoomScaleSheetLayoutView="80" workbookViewId="0">
      <selection activeCell="C85" sqref="C85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16.5546875" customWidth="1"/>
    <col min="5" max="5" width="17.88671875" bestFit="1" customWidth="1"/>
    <col min="6" max="6" width="16.88671875" bestFit="1" customWidth="1"/>
    <col min="7" max="7" width="21.33203125" bestFit="1" customWidth="1"/>
    <col min="8" max="8" width="14.109375" customWidth="1"/>
    <col min="9" max="9" width="11.33203125" customWidth="1"/>
    <col min="10" max="10" width="16.109375" bestFit="1" customWidth="1"/>
    <col min="11" max="11" width="17.88671875" bestFit="1" customWidth="1"/>
    <col min="12" max="12" width="13.6640625" bestFit="1" customWidth="1"/>
    <col min="13" max="13" width="23.44140625" style="2" bestFit="1" customWidth="1"/>
    <col min="14" max="14" width="13.33203125" customWidth="1"/>
    <col min="15" max="15" width="11.33203125" customWidth="1"/>
    <col min="16" max="18" width="16.44140625" customWidth="1"/>
    <col min="19" max="19" width="21.109375" customWidth="1"/>
    <col min="20" max="20" width="12.44140625" customWidth="1"/>
    <col min="21" max="21" width="10.6640625" bestFit="1" customWidth="1"/>
    <col min="22" max="22" width="16.109375" bestFit="1" customWidth="1"/>
    <col min="23" max="23" width="14.109375" bestFit="1" customWidth="1"/>
    <col min="24" max="24" width="13.109375" bestFit="1" customWidth="1"/>
    <col min="25" max="25" width="21.88671875" customWidth="1"/>
    <col min="26" max="26" width="12.5546875" customWidth="1"/>
    <col min="27" max="27" width="10.6640625" bestFit="1" customWidth="1"/>
    <col min="28" max="28" width="17.6640625" customWidth="1"/>
    <col min="29" max="29" width="5.88671875" customWidth="1"/>
    <col min="30" max="30" width="0" hidden="1" customWidth="1"/>
    <col min="31" max="16384" width="9.109375" style="1" hidden="1"/>
  </cols>
  <sheetData>
    <row r="1" spans="1:30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216"/>
      <c r="N1" s="5"/>
      <c r="O1" s="5"/>
      <c r="P1" s="5"/>
      <c r="Q1" s="5"/>
      <c r="R1" s="5"/>
      <c r="S1" s="5"/>
      <c r="T1" s="5"/>
      <c r="U1" s="5"/>
      <c r="V1" s="3"/>
      <c r="W1" s="3"/>
      <c r="X1" s="3"/>
      <c r="Y1" s="3"/>
      <c r="Z1" s="3"/>
      <c r="AA1" s="3"/>
      <c r="AB1" s="3"/>
      <c r="AC1" s="3"/>
    </row>
    <row r="2" spans="1:30" ht="21" x14ac:dyDescent="0.4">
      <c r="A2" s="5"/>
      <c r="B2" s="221" t="s">
        <v>117</v>
      </c>
      <c r="C2" s="5"/>
      <c r="D2" s="5"/>
      <c r="E2" s="5"/>
      <c r="F2" s="5"/>
      <c r="G2" s="5"/>
      <c r="H2" s="5"/>
      <c r="I2" s="5"/>
      <c r="J2" s="5"/>
      <c r="K2" s="5"/>
      <c r="L2" s="5"/>
      <c r="M2" s="216"/>
      <c r="N2" s="5"/>
      <c r="O2" s="5"/>
      <c r="P2" s="5"/>
      <c r="Q2" s="5"/>
      <c r="R2" s="5"/>
      <c r="S2" s="5"/>
      <c r="T2" s="5"/>
      <c r="U2" s="5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16"/>
      <c r="N3" s="5"/>
      <c r="O3" s="5"/>
      <c r="P3" s="5"/>
      <c r="Q3" s="5"/>
      <c r="R3" s="5"/>
      <c r="S3" s="5"/>
      <c r="T3" s="5"/>
      <c r="U3" s="5"/>
      <c r="V3" s="3"/>
      <c r="W3" s="3"/>
      <c r="X3" s="3"/>
      <c r="Y3" s="3"/>
      <c r="Z3" s="3"/>
      <c r="AA3" s="3"/>
      <c r="AB3" s="3"/>
      <c r="AC3" s="3"/>
    </row>
    <row r="4" spans="1:30" ht="21" x14ac:dyDescent="0.4">
      <c r="A4" s="5"/>
      <c r="B4" s="5" t="s">
        <v>116</v>
      </c>
      <c r="C4" s="5"/>
      <c r="D4" s="220" t="s">
        <v>115</v>
      </c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16"/>
      <c r="N5" s="5"/>
      <c r="O5" s="5"/>
      <c r="P5" s="5"/>
      <c r="Q5" s="5"/>
      <c r="R5" s="5"/>
      <c r="S5" s="5"/>
      <c r="T5" s="5"/>
      <c r="U5" s="5"/>
      <c r="V5" s="3"/>
      <c r="W5" s="3"/>
      <c r="X5" s="3"/>
      <c r="Y5" s="3"/>
      <c r="Z5" s="3"/>
      <c r="AA5" s="3"/>
      <c r="AB5" s="3"/>
      <c r="AC5" s="3"/>
    </row>
    <row r="6" spans="1:30" x14ac:dyDescent="0.3">
      <c r="A6" s="5"/>
      <c r="B6" s="5" t="s">
        <v>114</v>
      </c>
      <c r="C6" s="5"/>
      <c r="D6" s="219">
        <v>46789723</v>
      </c>
      <c r="E6" s="5"/>
      <c r="F6" s="5"/>
      <c r="G6" s="5"/>
      <c r="H6" s="5"/>
      <c r="I6" s="5"/>
      <c r="J6" s="5"/>
      <c r="K6" s="5"/>
      <c r="L6" s="5"/>
      <c r="M6" s="216"/>
      <c r="N6" s="5"/>
      <c r="O6" s="5"/>
      <c r="P6" s="5"/>
      <c r="Q6" s="5"/>
      <c r="R6" s="5"/>
      <c r="S6" s="5"/>
      <c r="T6" s="5"/>
      <c r="U6" s="5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3">
      <c r="A7" s="5"/>
      <c r="B7" s="5"/>
      <c r="C7" s="5"/>
      <c r="D7" s="218"/>
      <c r="E7" s="5"/>
      <c r="F7" s="5"/>
      <c r="G7" s="5"/>
      <c r="H7" s="5"/>
      <c r="I7" s="5"/>
      <c r="J7" s="5"/>
      <c r="K7" s="5"/>
      <c r="L7" s="5"/>
      <c r="M7" s="216"/>
      <c r="N7" s="5"/>
      <c r="O7" s="5"/>
      <c r="P7" s="5"/>
      <c r="Q7" s="5"/>
      <c r="R7" s="5"/>
      <c r="S7" s="5"/>
      <c r="T7" s="5"/>
      <c r="U7" s="5"/>
      <c r="V7" s="3"/>
      <c r="W7" s="3"/>
      <c r="X7" s="3"/>
      <c r="Y7" s="3"/>
      <c r="Z7" s="3"/>
      <c r="AA7" s="3"/>
      <c r="AB7" s="3"/>
      <c r="AC7" s="3"/>
    </row>
    <row r="8" spans="1:30" x14ac:dyDescent="0.3">
      <c r="A8" s="5"/>
      <c r="B8" s="5" t="s">
        <v>113</v>
      </c>
      <c r="C8" s="5"/>
      <c r="D8" s="217" t="s">
        <v>112</v>
      </c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3"/>
      <c r="W8" s="3"/>
      <c r="X8" s="3"/>
      <c r="Y8" s="3"/>
      <c r="Z8" s="3"/>
      <c r="AA8" s="3"/>
      <c r="AB8" s="3"/>
      <c r="AC8" s="3"/>
    </row>
    <row r="9" spans="1:30" ht="15" thickBo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216"/>
      <c r="N9" s="5"/>
      <c r="O9" s="5"/>
      <c r="P9" s="5"/>
      <c r="Q9" s="5"/>
      <c r="R9" s="5"/>
      <c r="S9" s="5"/>
      <c r="T9" s="5"/>
      <c r="U9" s="5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5">
      <c r="A10" s="5"/>
      <c r="B10" s="215" t="s">
        <v>76</v>
      </c>
      <c r="C10" s="140" t="s">
        <v>75</v>
      </c>
      <c r="D10" s="214" t="s">
        <v>111</v>
      </c>
      <c r="E10" s="213"/>
      <c r="F10" s="213"/>
      <c r="G10" s="213"/>
      <c r="H10" s="213"/>
      <c r="I10" s="212"/>
      <c r="J10" s="214" t="s">
        <v>110</v>
      </c>
      <c r="K10" s="213"/>
      <c r="L10" s="213"/>
      <c r="M10" s="213"/>
      <c r="N10" s="213"/>
      <c r="O10" s="212"/>
      <c r="P10" s="214" t="s">
        <v>109</v>
      </c>
      <c r="Q10" s="213"/>
      <c r="R10" s="213"/>
      <c r="S10" s="213"/>
      <c r="T10" s="213"/>
      <c r="U10" s="212"/>
      <c r="V10" s="214" t="s">
        <v>108</v>
      </c>
      <c r="W10" s="213"/>
      <c r="X10" s="213"/>
      <c r="Y10" s="213"/>
      <c r="Z10" s="213"/>
      <c r="AA10" s="212"/>
      <c r="AB10" s="211" t="s">
        <v>77</v>
      </c>
      <c r="AC10" s="3"/>
      <c r="AD10" s="3"/>
    </row>
    <row r="11" spans="1:30" ht="30.75" customHeight="1" thickBot="1" x14ac:dyDescent="0.35">
      <c r="A11" s="5"/>
      <c r="B11" s="206"/>
      <c r="C11" s="132"/>
      <c r="D11" s="210" t="s">
        <v>107</v>
      </c>
      <c r="E11" s="209"/>
      <c r="F11" s="209"/>
      <c r="G11" s="208"/>
      <c r="H11" s="207" t="s">
        <v>106</v>
      </c>
      <c r="I11" s="207" t="s">
        <v>105</v>
      </c>
      <c r="J11" s="210" t="s">
        <v>107</v>
      </c>
      <c r="K11" s="209"/>
      <c r="L11" s="209"/>
      <c r="M11" s="208"/>
      <c r="N11" s="207" t="s">
        <v>106</v>
      </c>
      <c r="O11" s="207" t="s">
        <v>105</v>
      </c>
      <c r="P11" s="210" t="s">
        <v>107</v>
      </c>
      <c r="Q11" s="209"/>
      <c r="R11" s="209"/>
      <c r="S11" s="208"/>
      <c r="T11" s="207" t="s">
        <v>106</v>
      </c>
      <c r="U11" s="207" t="s">
        <v>105</v>
      </c>
      <c r="V11" s="210" t="s">
        <v>107</v>
      </c>
      <c r="W11" s="209"/>
      <c r="X11" s="209"/>
      <c r="Y11" s="208"/>
      <c r="Z11" s="207" t="s">
        <v>106</v>
      </c>
      <c r="AA11" s="207" t="s">
        <v>105</v>
      </c>
      <c r="AB11" s="194"/>
      <c r="AC11" s="3"/>
      <c r="AD11" s="3"/>
    </row>
    <row r="12" spans="1:30" ht="15.75" customHeight="1" thickBot="1" x14ac:dyDescent="0.35">
      <c r="A12" s="5"/>
      <c r="B12" s="206"/>
      <c r="C12" s="205"/>
      <c r="D12" s="204" t="s">
        <v>101</v>
      </c>
      <c r="E12" s="203"/>
      <c r="F12" s="203"/>
      <c r="G12" s="203"/>
      <c r="H12" s="203"/>
      <c r="I12" s="202"/>
      <c r="J12" s="204" t="s">
        <v>101</v>
      </c>
      <c r="K12" s="203"/>
      <c r="L12" s="203"/>
      <c r="M12" s="203"/>
      <c r="N12" s="203"/>
      <c r="O12" s="202"/>
      <c r="P12" s="204" t="s">
        <v>101</v>
      </c>
      <c r="Q12" s="203"/>
      <c r="R12" s="203"/>
      <c r="S12" s="203"/>
      <c r="T12" s="203"/>
      <c r="U12" s="202"/>
      <c r="V12" s="204" t="s">
        <v>101</v>
      </c>
      <c r="W12" s="203"/>
      <c r="X12" s="203"/>
      <c r="Y12" s="203"/>
      <c r="Z12" s="203"/>
      <c r="AA12" s="202"/>
      <c r="AB12" s="194"/>
      <c r="AC12" s="3"/>
      <c r="AD12" s="3"/>
    </row>
    <row r="13" spans="1:30" ht="15.75" customHeight="1" thickBot="1" x14ac:dyDescent="0.35">
      <c r="A13" s="5"/>
      <c r="B13" s="201"/>
      <c r="C13" s="200"/>
      <c r="D13" s="199" t="s">
        <v>104</v>
      </c>
      <c r="E13" s="198"/>
      <c r="F13" s="198"/>
      <c r="G13" s="197" t="s">
        <v>103</v>
      </c>
      <c r="H13" s="196" t="s">
        <v>102</v>
      </c>
      <c r="I13" s="195" t="s">
        <v>101</v>
      </c>
      <c r="J13" s="199" t="s">
        <v>104</v>
      </c>
      <c r="K13" s="198"/>
      <c r="L13" s="198"/>
      <c r="M13" s="197" t="s">
        <v>103</v>
      </c>
      <c r="N13" s="196" t="s">
        <v>102</v>
      </c>
      <c r="O13" s="195" t="s">
        <v>101</v>
      </c>
      <c r="P13" s="199" t="s">
        <v>104</v>
      </c>
      <c r="Q13" s="198"/>
      <c r="R13" s="198"/>
      <c r="S13" s="197" t="s">
        <v>103</v>
      </c>
      <c r="T13" s="196" t="s">
        <v>102</v>
      </c>
      <c r="U13" s="195" t="s">
        <v>101</v>
      </c>
      <c r="V13" s="199" t="s">
        <v>104</v>
      </c>
      <c r="W13" s="198"/>
      <c r="X13" s="198"/>
      <c r="Y13" s="197" t="s">
        <v>103</v>
      </c>
      <c r="Z13" s="196" t="s">
        <v>102</v>
      </c>
      <c r="AA13" s="195" t="s">
        <v>101</v>
      </c>
      <c r="AB13" s="194"/>
      <c r="AC13" s="3"/>
      <c r="AD13" s="3"/>
    </row>
    <row r="14" spans="1:30" ht="15" thickBot="1" x14ac:dyDescent="0.35">
      <c r="A14" s="5"/>
      <c r="B14" s="193"/>
      <c r="C14" s="192"/>
      <c r="D14" s="191" t="s">
        <v>100</v>
      </c>
      <c r="E14" s="190" t="s">
        <v>99</v>
      </c>
      <c r="F14" s="190" t="s">
        <v>98</v>
      </c>
      <c r="G14" s="189"/>
      <c r="H14" s="188"/>
      <c r="I14" s="187"/>
      <c r="J14" s="191" t="s">
        <v>100</v>
      </c>
      <c r="K14" s="190" t="s">
        <v>99</v>
      </c>
      <c r="L14" s="190" t="s">
        <v>98</v>
      </c>
      <c r="M14" s="189"/>
      <c r="N14" s="188"/>
      <c r="O14" s="187"/>
      <c r="P14" s="191" t="s">
        <v>100</v>
      </c>
      <c r="Q14" s="190" t="s">
        <v>99</v>
      </c>
      <c r="R14" s="190" t="s">
        <v>98</v>
      </c>
      <c r="S14" s="189"/>
      <c r="T14" s="188"/>
      <c r="U14" s="187"/>
      <c r="V14" s="191" t="s">
        <v>100</v>
      </c>
      <c r="W14" s="190" t="s">
        <v>99</v>
      </c>
      <c r="X14" s="190" t="s">
        <v>98</v>
      </c>
      <c r="Y14" s="189"/>
      <c r="Z14" s="188"/>
      <c r="AA14" s="187"/>
      <c r="AB14" s="186"/>
      <c r="AC14" s="3"/>
      <c r="AD14" s="3"/>
    </row>
    <row r="15" spans="1:30" x14ac:dyDescent="0.3">
      <c r="A15" s="5"/>
      <c r="B15" s="124" t="s">
        <v>97</v>
      </c>
      <c r="C15" s="185" t="s">
        <v>96</v>
      </c>
      <c r="D15" s="184" t="s">
        <v>51</v>
      </c>
      <c r="E15" s="183"/>
      <c r="F15" s="182">
        <v>2153</v>
      </c>
      <c r="G15" s="181">
        <f>SUM(D15:F15)</f>
        <v>2153</v>
      </c>
      <c r="H15" s="172">
        <v>0</v>
      </c>
      <c r="I15" s="106">
        <f>G15+H15</f>
        <v>2153</v>
      </c>
      <c r="J15" s="184"/>
      <c r="K15" s="183"/>
      <c r="L15" s="182">
        <v>2050</v>
      </c>
      <c r="M15" s="181">
        <f>SUM(J15:L15)</f>
        <v>2050</v>
      </c>
      <c r="N15" s="172">
        <v>0</v>
      </c>
      <c r="O15" s="106">
        <f>M15+N15</f>
        <v>2050</v>
      </c>
      <c r="P15" s="184"/>
      <c r="Q15" s="183"/>
      <c r="R15" s="182">
        <v>636.29999999999995</v>
      </c>
      <c r="S15" s="181">
        <f>SUM(P15:R15)</f>
        <v>636.29999999999995</v>
      </c>
      <c r="T15" s="172">
        <v>0</v>
      </c>
      <c r="U15" s="106">
        <f>S15+T15</f>
        <v>636.29999999999995</v>
      </c>
      <c r="V15" s="184"/>
      <c r="W15" s="183"/>
      <c r="X15" s="182">
        <v>2050</v>
      </c>
      <c r="Y15" s="181">
        <f>SUM(V15:X15)</f>
        <v>2050</v>
      </c>
      <c r="Z15" s="172">
        <v>0</v>
      </c>
      <c r="AA15" s="106">
        <f>Y15+Z15</f>
        <v>2050</v>
      </c>
      <c r="AB15" s="76">
        <f>(AA15/O15)</f>
        <v>1</v>
      </c>
      <c r="AC15" s="3"/>
      <c r="AD15" s="3"/>
    </row>
    <row r="16" spans="1:30" x14ac:dyDescent="0.3">
      <c r="A16" s="5"/>
      <c r="B16" s="110" t="s">
        <v>95</v>
      </c>
      <c r="C16" s="180" t="s">
        <v>94</v>
      </c>
      <c r="D16" s="179">
        <v>5368</v>
      </c>
      <c r="E16" s="165"/>
      <c r="F16" s="165"/>
      <c r="G16" s="163">
        <f>SUM(D16:F16)</f>
        <v>5368</v>
      </c>
      <c r="H16" s="178">
        <v>11</v>
      </c>
      <c r="I16" s="106">
        <f>G16+H16</f>
        <v>5379</v>
      </c>
      <c r="J16" s="179">
        <v>5725</v>
      </c>
      <c r="K16" s="165"/>
      <c r="L16" s="165"/>
      <c r="M16" s="163">
        <f>SUM(J16:L16)</f>
        <v>5725</v>
      </c>
      <c r="N16" s="178"/>
      <c r="O16" s="106">
        <f>M16+N16</f>
        <v>5725</v>
      </c>
      <c r="P16" s="179">
        <v>2548.1999999999998</v>
      </c>
      <c r="Q16" s="165"/>
      <c r="R16" s="165"/>
      <c r="S16" s="163">
        <f>SUM(P16:R16)</f>
        <v>2548.1999999999998</v>
      </c>
      <c r="T16" s="178"/>
      <c r="U16" s="106">
        <f>S16+T16</f>
        <v>2548.1999999999998</v>
      </c>
      <c r="V16" s="179">
        <v>5995</v>
      </c>
      <c r="W16" s="165"/>
      <c r="X16" s="165"/>
      <c r="Y16" s="163">
        <f>SUM(V16:X16)</f>
        <v>5995</v>
      </c>
      <c r="Z16" s="178"/>
      <c r="AA16" s="106">
        <f>Y16+Z16</f>
        <v>5995</v>
      </c>
      <c r="AB16" s="76">
        <f>(AA16/O16)</f>
        <v>1.0471615720524017</v>
      </c>
      <c r="AC16" s="3"/>
      <c r="AD16" s="3"/>
    </row>
    <row r="17" spans="1:30" x14ac:dyDescent="0.3">
      <c r="A17" s="5"/>
      <c r="B17" s="110" t="s">
        <v>93</v>
      </c>
      <c r="C17" s="177" t="s">
        <v>92</v>
      </c>
      <c r="D17" s="176">
        <v>418</v>
      </c>
      <c r="E17" s="170"/>
      <c r="F17" s="170"/>
      <c r="G17" s="163">
        <f>SUM(D17:F17)</f>
        <v>418</v>
      </c>
      <c r="H17" s="175"/>
      <c r="I17" s="106">
        <f>G17+H17</f>
        <v>418</v>
      </c>
      <c r="J17" s="176"/>
      <c r="K17" s="170"/>
      <c r="L17" s="170"/>
      <c r="M17" s="163">
        <f>SUM(J17:L17)</f>
        <v>0</v>
      </c>
      <c r="N17" s="175"/>
      <c r="O17" s="106">
        <f>M17+N17</f>
        <v>0</v>
      </c>
      <c r="P17" s="176">
        <v>103.9</v>
      </c>
      <c r="Q17" s="170"/>
      <c r="R17" s="170"/>
      <c r="S17" s="163">
        <f>SUM(P17:R17)</f>
        <v>103.9</v>
      </c>
      <c r="T17" s="175"/>
      <c r="U17" s="106">
        <f>S17+T17</f>
        <v>103.9</v>
      </c>
      <c r="V17" s="176">
        <v>436.5</v>
      </c>
      <c r="W17" s="170"/>
      <c r="X17" s="170"/>
      <c r="Y17" s="163">
        <f>SUM(V17:X17)</f>
        <v>436.5</v>
      </c>
      <c r="Z17" s="175"/>
      <c r="AA17" s="106">
        <f>Y17+Z17</f>
        <v>436.5</v>
      </c>
      <c r="AB17" s="76" t="e">
        <f>(AA17/O17)</f>
        <v>#DIV/0!</v>
      </c>
      <c r="AC17" s="3"/>
      <c r="AD17" s="3"/>
    </row>
    <row r="18" spans="1:30" x14ac:dyDescent="0.3">
      <c r="A18" s="5"/>
      <c r="B18" s="110" t="s">
        <v>91</v>
      </c>
      <c r="C18" s="174" t="s">
        <v>90</v>
      </c>
      <c r="D18" s="166" t="s">
        <v>51</v>
      </c>
      <c r="E18" s="173">
        <v>32394</v>
      </c>
      <c r="F18" s="170"/>
      <c r="G18" s="163">
        <f>SUM(D18:F18)</f>
        <v>32394</v>
      </c>
      <c r="H18" s="172"/>
      <c r="I18" s="106">
        <f>G18+H18</f>
        <v>32394</v>
      </c>
      <c r="J18" s="166"/>
      <c r="K18" s="173">
        <v>30317</v>
      </c>
      <c r="L18" s="170"/>
      <c r="M18" s="163">
        <f>SUM(J18:L18)</f>
        <v>30317</v>
      </c>
      <c r="N18" s="172"/>
      <c r="O18" s="106">
        <f>M18+N18</f>
        <v>30317</v>
      </c>
      <c r="P18" s="166"/>
      <c r="Q18" s="173">
        <v>16958</v>
      </c>
      <c r="R18" s="170"/>
      <c r="S18" s="163">
        <f>SUM(P18:R18)</f>
        <v>16958</v>
      </c>
      <c r="T18" s="172"/>
      <c r="U18" s="106">
        <f>S18+T18</f>
        <v>16958</v>
      </c>
      <c r="V18" s="166"/>
      <c r="W18" s="173">
        <v>35727</v>
      </c>
      <c r="X18" s="170"/>
      <c r="Y18" s="163">
        <f>SUM(V18:X18)</f>
        <v>35727</v>
      </c>
      <c r="Z18" s="172"/>
      <c r="AA18" s="106">
        <f>Y18+Z18</f>
        <v>35727</v>
      </c>
      <c r="AB18" s="76">
        <f>(AA18/O18)</f>
        <v>1.1784477355938912</v>
      </c>
      <c r="AC18" s="3"/>
      <c r="AD18" s="3"/>
    </row>
    <row r="19" spans="1:30" x14ac:dyDescent="0.3">
      <c r="A19" s="5"/>
      <c r="B19" s="110" t="s">
        <v>89</v>
      </c>
      <c r="C19" s="114" t="s">
        <v>88</v>
      </c>
      <c r="D19" s="171"/>
      <c r="E19" s="170"/>
      <c r="F19" s="169"/>
      <c r="G19" s="163">
        <f>SUM(D19:F19)</f>
        <v>0</v>
      </c>
      <c r="H19" s="167"/>
      <c r="I19" s="106">
        <f>G19+H19</f>
        <v>0</v>
      </c>
      <c r="J19" s="171"/>
      <c r="K19" s="170"/>
      <c r="L19" s="169"/>
      <c r="M19" s="163">
        <f>SUM(J19:L19)</f>
        <v>0</v>
      </c>
      <c r="N19" s="167"/>
      <c r="O19" s="106">
        <f>M19+N19</f>
        <v>0</v>
      </c>
      <c r="P19" s="171"/>
      <c r="Q19" s="170"/>
      <c r="R19" s="169"/>
      <c r="S19" s="163">
        <f>SUM(P19:R19)</f>
        <v>0</v>
      </c>
      <c r="T19" s="167"/>
      <c r="U19" s="106">
        <f>S19+T19</f>
        <v>0</v>
      </c>
      <c r="V19" s="171"/>
      <c r="W19" s="170"/>
      <c r="X19" s="169"/>
      <c r="Y19" s="163">
        <f>SUM(V19:X19)</f>
        <v>0</v>
      </c>
      <c r="Z19" s="167"/>
      <c r="AA19" s="106">
        <f>Y19+Z19</f>
        <v>0</v>
      </c>
      <c r="AB19" s="76" t="e">
        <f>(AA19/O19)</f>
        <v>#DIV/0!</v>
      </c>
      <c r="AC19" s="3"/>
      <c r="AD19" s="3"/>
    </row>
    <row r="20" spans="1:30" x14ac:dyDescent="0.3">
      <c r="A20" s="5"/>
      <c r="B20" s="110" t="s">
        <v>87</v>
      </c>
      <c r="C20" s="168" t="s">
        <v>86</v>
      </c>
      <c r="D20" s="166" t="s">
        <v>51</v>
      </c>
      <c r="E20" s="165"/>
      <c r="F20" s="164">
        <v>513</v>
      </c>
      <c r="G20" s="163">
        <f>SUM(D20:F20)</f>
        <v>513</v>
      </c>
      <c r="H20" s="167"/>
      <c r="I20" s="106">
        <f>G20+H20</f>
        <v>513</v>
      </c>
      <c r="J20" s="166"/>
      <c r="K20" s="165"/>
      <c r="L20" s="164"/>
      <c r="M20" s="163">
        <f>SUM(J20:L20)</f>
        <v>0</v>
      </c>
      <c r="N20" s="167"/>
      <c r="O20" s="106">
        <f>M20+N20</f>
        <v>0</v>
      </c>
      <c r="P20" s="166"/>
      <c r="Q20" s="165"/>
      <c r="R20" s="164"/>
      <c r="S20" s="163">
        <f>SUM(P20:R20)</f>
        <v>0</v>
      </c>
      <c r="T20" s="167"/>
      <c r="U20" s="106">
        <f>S20+T20</f>
        <v>0</v>
      </c>
      <c r="V20" s="166"/>
      <c r="W20" s="165"/>
      <c r="X20" s="164"/>
      <c r="Y20" s="163">
        <f>SUM(V20:X20)</f>
        <v>0</v>
      </c>
      <c r="Z20" s="167"/>
      <c r="AA20" s="106">
        <f>Y20+Z20</f>
        <v>0</v>
      </c>
      <c r="AB20" s="76" t="e">
        <f>(AA20/O20)</f>
        <v>#DIV/0!</v>
      </c>
      <c r="AC20" s="3"/>
      <c r="AD20" s="3"/>
    </row>
    <row r="21" spans="1:30" x14ac:dyDescent="0.3">
      <c r="A21" s="5"/>
      <c r="B21" s="110" t="s">
        <v>85</v>
      </c>
      <c r="C21" s="109" t="s">
        <v>84</v>
      </c>
      <c r="D21" s="166" t="s">
        <v>51</v>
      </c>
      <c r="E21" s="165"/>
      <c r="F21" s="164">
        <v>89</v>
      </c>
      <c r="G21" s="163">
        <f>SUM(D21:F21)</f>
        <v>89</v>
      </c>
      <c r="H21" s="162">
        <v>222</v>
      </c>
      <c r="I21" s="106">
        <f>G21+H21</f>
        <v>311</v>
      </c>
      <c r="J21" s="166"/>
      <c r="K21" s="165"/>
      <c r="L21" s="164"/>
      <c r="M21" s="163">
        <f>SUM(J21:L21)</f>
        <v>0</v>
      </c>
      <c r="N21" s="162">
        <v>210</v>
      </c>
      <c r="O21" s="106">
        <f>M21+N21</f>
        <v>210</v>
      </c>
      <c r="P21" s="166"/>
      <c r="Q21" s="165"/>
      <c r="R21" s="164">
        <v>16</v>
      </c>
      <c r="S21" s="163">
        <f>SUM(P21:R21)</f>
        <v>16</v>
      </c>
      <c r="T21" s="162">
        <v>69.400000000000006</v>
      </c>
      <c r="U21" s="106">
        <f>S21+T21</f>
        <v>85.4</v>
      </c>
      <c r="V21" s="166"/>
      <c r="W21" s="165"/>
      <c r="X21" s="164"/>
      <c r="Y21" s="163">
        <f>SUM(V21:X21)</f>
        <v>0</v>
      </c>
      <c r="Z21" s="162">
        <v>210</v>
      </c>
      <c r="AA21" s="106">
        <f>Y21+Z21</f>
        <v>210</v>
      </c>
      <c r="AB21" s="76">
        <f>(AA21/O21)</f>
        <v>1</v>
      </c>
      <c r="AC21" s="3"/>
      <c r="AD21" s="3"/>
    </row>
    <row r="22" spans="1:30" x14ac:dyDescent="0.3">
      <c r="A22" s="5"/>
      <c r="B22" s="110" t="s">
        <v>83</v>
      </c>
      <c r="C22" s="109" t="s">
        <v>82</v>
      </c>
      <c r="D22" s="166"/>
      <c r="E22" s="165"/>
      <c r="F22" s="164"/>
      <c r="G22" s="163">
        <f>SUM(D22:F22)</f>
        <v>0</v>
      </c>
      <c r="H22" s="162">
        <v>222</v>
      </c>
      <c r="I22" s="106">
        <f>G22+H22</f>
        <v>222</v>
      </c>
      <c r="J22" s="166"/>
      <c r="K22" s="165"/>
      <c r="L22" s="164"/>
      <c r="M22" s="163">
        <f>SUM(J22:L22)</f>
        <v>0</v>
      </c>
      <c r="N22" s="162">
        <v>200</v>
      </c>
      <c r="O22" s="106">
        <f>M22+N22</f>
        <v>200</v>
      </c>
      <c r="P22" s="166"/>
      <c r="Q22" s="165"/>
      <c r="R22" s="164"/>
      <c r="S22" s="163">
        <f>SUM(P22:R22)</f>
        <v>0</v>
      </c>
      <c r="T22" s="162">
        <v>67.2</v>
      </c>
      <c r="U22" s="106">
        <f>S22+T22</f>
        <v>67.2</v>
      </c>
      <c r="V22" s="166"/>
      <c r="W22" s="165"/>
      <c r="X22" s="164"/>
      <c r="Y22" s="163">
        <f>SUM(V22:X22)</f>
        <v>0</v>
      </c>
      <c r="Z22" s="162">
        <v>200</v>
      </c>
      <c r="AA22" s="106">
        <f>Y22+Z22</f>
        <v>200</v>
      </c>
      <c r="AB22" s="76">
        <f>(AA22/O22)</f>
        <v>1</v>
      </c>
      <c r="AC22" s="3"/>
      <c r="AD22" s="3"/>
    </row>
    <row r="23" spans="1:30" ht="15" thickBot="1" x14ac:dyDescent="0.35">
      <c r="A23" s="5"/>
      <c r="B23" s="161" t="s">
        <v>81</v>
      </c>
      <c r="C23" s="160" t="s">
        <v>80</v>
      </c>
      <c r="D23" s="159"/>
      <c r="E23" s="158"/>
      <c r="F23" s="157"/>
      <c r="G23" s="156">
        <f>SUM(D23:F23)</f>
        <v>0</v>
      </c>
      <c r="H23" s="155"/>
      <c r="I23" s="99">
        <f>G23+H23</f>
        <v>0</v>
      </c>
      <c r="J23" s="159"/>
      <c r="K23" s="158"/>
      <c r="L23" s="157"/>
      <c r="M23" s="156">
        <f>SUM(J23:L23)</f>
        <v>0</v>
      </c>
      <c r="N23" s="155"/>
      <c r="O23" s="99">
        <f>M23+N23</f>
        <v>0</v>
      </c>
      <c r="P23" s="159"/>
      <c r="Q23" s="158"/>
      <c r="R23" s="157"/>
      <c r="S23" s="156">
        <f>SUM(P23:R23)</f>
        <v>0</v>
      </c>
      <c r="T23" s="155"/>
      <c r="U23" s="99">
        <f>S23+T23</f>
        <v>0</v>
      </c>
      <c r="V23" s="159"/>
      <c r="W23" s="158"/>
      <c r="X23" s="157"/>
      <c r="Y23" s="156">
        <f>SUM(V23:X23)</f>
        <v>0</v>
      </c>
      <c r="Z23" s="155"/>
      <c r="AA23" s="99">
        <f>Y23+Z23</f>
        <v>0</v>
      </c>
      <c r="AB23" s="98" t="e">
        <f>(AA23/O23)</f>
        <v>#DIV/0!</v>
      </c>
      <c r="AC23" s="3"/>
      <c r="AD23" s="3"/>
    </row>
    <row r="24" spans="1:30" ht="15" thickBot="1" x14ac:dyDescent="0.35">
      <c r="A24" s="5"/>
      <c r="B24" s="97" t="s">
        <v>79</v>
      </c>
      <c r="C24" s="154" t="s">
        <v>78</v>
      </c>
      <c r="D24" s="153">
        <f>SUM(D15:D21)</f>
        <v>5786</v>
      </c>
      <c r="E24" s="152">
        <f>SUM(E15:E21)</f>
        <v>32394</v>
      </c>
      <c r="F24" s="152">
        <f>SUM(F15:F21)</f>
        <v>2755</v>
      </c>
      <c r="G24" s="151">
        <f>SUM(D24:F24)</f>
        <v>40935</v>
      </c>
      <c r="H24" s="150">
        <f>SUM(H15:H21)</f>
        <v>233</v>
      </c>
      <c r="I24" s="150">
        <f>SUM(I15:I21)</f>
        <v>41168</v>
      </c>
      <c r="J24" s="153">
        <f>SUM(J15:J21)</f>
        <v>5725</v>
      </c>
      <c r="K24" s="152">
        <f>SUM(K15:K21)</f>
        <v>30317</v>
      </c>
      <c r="L24" s="152">
        <f>SUM(L15:L21)</f>
        <v>2050</v>
      </c>
      <c r="M24" s="151">
        <f>SUM(J24:L24)</f>
        <v>38092</v>
      </c>
      <c r="N24" s="150">
        <f>SUM(N15:N21)</f>
        <v>210</v>
      </c>
      <c r="O24" s="150">
        <f>SUM(O15:O21)</f>
        <v>38302</v>
      </c>
      <c r="P24" s="153">
        <f>SUM(P15:P21)</f>
        <v>2652.1</v>
      </c>
      <c r="Q24" s="152">
        <f>SUM(Q15:Q21)</f>
        <v>16958</v>
      </c>
      <c r="R24" s="152">
        <f>SUM(R15:R21)</f>
        <v>652.29999999999995</v>
      </c>
      <c r="S24" s="151">
        <f>SUM(P24:R24)</f>
        <v>20262.399999999998</v>
      </c>
      <c r="T24" s="150">
        <f>SUM(T15:T21)</f>
        <v>69.400000000000006</v>
      </c>
      <c r="U24" s="150">
        <f>SUM(U15:U21)</f>
        <v>20331.800000000003</v>
      </c>
      <c r="V24" s="153">
        <f>SUM(V15:V21)</f>
        <v>6431.5</v>
      </c>
      <c r="W24" s="152">
        <f>SUM(W15:W21)</f>
        <v>35727</v>
      </c>
      <c r="X24" s="152">
        <f>SUM(X15:X21)</f>
        <v>2050</v>
      </c>
      <c r="Y24" s="151">
        <f>SUM(V24:X24)</f>
        <v>44208.5</v>
      </c>
      <c r="Z24" s="150">
        <f>SUM(Z15:Z21)</f>
        <v>210</v>
      </c>
      <c r="AA24" s="150">
        <f>SUM(AA15:AA21)</f>
        <v>44418.5</v>
      </c>
      <c r="AB24" s="149">
        <f>(AA24/O24)</f>
        <v>1.1596913999268967</v>
      </c>
      <c r="AC24" s="3"/>
      <c r="AD24" s="3"/>
    </row>
    <row r="25" spans="1:30" ht="15.75" customHeight="1" thickBot="1" x14ac:dyDescent="0.35">
      <c r="A25" s="5"/>
      <c r="B25" s="148"/>
      <c r="C25" s="147"/>
      <c r="D25" s="146" t="s">
        <v>71</v>
      </c>
      <c r="E25" s="145"/>
      <c r="F25" s="145"/>
      <c r="G25" s="144"/>
      <c r="H25" s="144"/>
      <c r="I25" s="143"/>
      <c r="J25" s="146" t="s">
        <v>71</v>
      </c>
      <c r="K25" s="145"/>
      <c r="L25" s="145"/>
      <c r="M25" s="144"/>
      <c r="N25" s="144"/>
      <c r="O25" s="143"/>
      <c r="P25" s="146" t="s">
        <v>71</v>
      </c>
      <c r="Q25" s="145"/>
      <c r="R25" s="145"/>
      <c r="S25" s="144"/>
      <c r="T25" s="144"/>
      <c r="U25" s="143"/>
      <c r="V25" s="146" t="s">
        <v>71</v>
      </c>
      <c r="W25" s="145"/>
      <c r="X25" s="145"/>
      <c r="Y25" s="144"/>
      <c r="Z25" s="144"/>
      <c r="AA25" s="143"/>
      <c r="AB25" s="142" t="s">
        <v>77</v>
      </c>
      <c r="AC25" s="3"/>
      <c r="AD25" s="3"/>
    </row>
    <row r="26" spans="1:30" ht="15" thickBot="1" x14ac:dyDescent="0.35">
      <c r="A26" s="5"/>
      <c r="B26" s="141" t="s">
        <v>76</v>
      </c>
      <c r="C26" s="140" t="s">
        <v>75</v>
      </c>
      <c r="D26" s="139" t="s">
        <v>74</v>
      </c>
      <c r="E26" s="138"/>
      <c r="F26" s="138"/>
      <c r="G26" s="137" t="s">
        <v>73</v>
      </c>
      <c r="H26" s="136" t="s">
        <v>72</v>
      </c>
      <c r="I26" s="135" t="s">
        <v>71</v>
      </c>
      <c r="J26" s="139" t="s">
        <v>74</v>
      </c>
      <c r="K26" s="138"/>
      <c r="L26" s="138"/>
      <c r="M26" s="137" t="s">
        <v>73</v>
      </c>
      <c r="N26" s="136" t="s">
        <v>72</v>
      </c>
      <c r="O26" s="135" t="s">
        <v>71</v>
      </c>
      <c r="P26" s="139" t="s">
        <v>74</v>
      </c>
      <c r="Q26" s="138"/>
      <c r="R26" s="138"/>
      <c r="S26" s="137" t="s">
        <v>73</v>
      </c>
      <c r="T26" s="136" t="s">
        <v>72</v>
      </c>
      <c r="U26" s="135" t="s">
        <v>71</v>
      </c>
      <c r="V26" s="139" t="s">
        <v>74</v>
      </c>
      <c r="W26" s="138"/>
      <c r="X26" s="138"/>
      <c r="Y26" s="137" t="s">
        <v>73</v>
      </c>
      <c r="Z26" s="136" t="s">
        <v>72</v>
      </c>
      <c r="AA26" s="135" t="s">
        <v>71</v>
      </c>
      <c r="AB26" s="134"/>
      <c r="AC26" s="3"/>
      <c r="AD26" s="3"/>
    </row>
    <row r="27" spans="1:30" ht="15" thickBot="1" x14ac:dyDescent="0.35">
      <c r="A27" s="5"/>
      <c r="B27" s="133"/>
      <c r="C27" s="132"/>
      <c r="D27" s="131" t="s">
        <v>70</v>
      </c>
      <c r="E27" s="130" t="s">
        <v>69</v>
      </c>
      <c r="F27" s="129" t="s">
        <v>68</v>
      </c>
      <c r="G27" s="128"/>
      <c r="H27" s="127"/>
      <c r="I27" s="126"/>
      <c r="J27" s="131" t="s">
        <v>70</v>
      </c>
      <c r="K27" s="130" t="s">
        <v>69</v>
      </c>
      <c r="L27" s="129" t="s">
        <v>68</v>
      </c>
      <c r="M27" s="128"/>
      <c r="N27" s="127"/>
      <c r="O27" s="126"/>
      <c r="P27" s="131" t="s">
        <v>70</v>
      </c>
      <c r="Q27" s="130" t="s">
        <v>69</v>
      </c>
      <c r="R27" s="129" t="s">
        <v>68</v>
      </c>
      <c r="S27" s="128"/>
      <c r="T27" s="127"/>
      <c r="U27" s="126"/>
      <c r="V27" s="131" t="s">
        <v>70</v>
      </c>
      <c r="W27" s="130" t="s">
        <v>69</v>
      </c>
      <c r="X27" s="129" t="s">
        <v>68</v>
      </c>
      <c r="Y27" s="128"/>
      <c r="Z27" s="127"/>
      <c r="AA27" s="126"/>
      <c r="AB27" s="125"/>
      <c r="AC27" s="3"/>
      <c r="AD27" s="3"/>
    </row>
    <row r="28" spans="1:30" x14ac:dyDescent="0.3">
      <c r="A28" s="5"/>
      <c r="B28" s="124" t="s">
        <v>67</v>
      </c>
      <c r="C28" s="123" t="s">
        <v>66</v>
      </c>
      <c r="D28" s="121">
        <v>830</v>
      </c>
      <c r="E28" s="121"/>
      <c r="F28" s="121"/>
      <c r="G28" s="120">
        <f>SUM(D28:F28)</f>
        <v>830</v>
      </c>
      <c r="H28" s="120"/>
      <c r="I28" s="119">
        <f>G28+H28</f>
        <v>830</v>
      </c>
      <c r="J28" s="122">
        <v>550</v>
      </c>
      <c r="K28" s="121"/>
      <c r="L28" s="121"/>
      <c r="M28" s="120">
        <f>SUM(J28:L28)</f>
        <v>550</v>
      </c>
      <c r="N28" s="120"/>
      <c r="O28" s="119">
        <f>M28+N28</f>
        <v>550</v>
      </c>
      <c r="P28" s="122">
        <v>109</v>
      </c>
      <c r="Q28" s="121"/>
      <c r="R28" s="121"/>
      <c r="S28" s="120">
        <f>SUM(P28:R28)</f>
        <v>109</v>
      </c>
      <c r="T28" s="120"/>
      <c r="U28" s="119">
        <f>S28+T28</f>
        <v>109</v>
      </c>
      <c r="V28" s="122">
        <v>540</v>
      </c>
      <c r="W28" s="121"/>
      <c r="X28" s="121"/>
      <c r="Y28" s="120">
        <f>SUM(V28:X28)</f>
        <v>540</v>
      </c>
      <c r="Z28" s="120"/>
      <c r="AA28" s="119">
        <f>Y28+Z28</f>
        <v>540</v>
      </c>
      <c r="AB28" s="76">
        <f>(AA28/O28)</f>
        <v>0.98181818181818181</v>
      </c>
      <c r="AC28" s="3"/>
      <c r="AD28" s="3"/>
    </row>
    <row r="29" spans="1:30" x14ac:dyDescent="0.3">
      <c r="A29" s="5"/>
      <c r="B29" s="110" t="s">
        <v>65</v>
      </c>
      <c r="C29" s="118" t="s">
        <v>64</v>
      </c>
      <c r="D29" s="116">
        <v>2522</v>
      </c>
      <c r="E29" s="116">
        <v>287</v>
      </c>
      <c r="F29" s="116"/>
      <c r="G29" s="103">
        <f>SUM(D29:F29)</f>
        <v>2809</v>
      </c>
      <c r="H29" s="115"/>
      <c r="I29" s="106">
        <f>G29+H29</f>
        <v>2809</v>
      </c>
      <c r="J29" s="117">
        <v>680</v>
      </c>
      <c r="K29" s="116">
        <v>388</v>
      </c>
      <c r="L29" s="116">
        <v>1850</v>
      </c>
      <c r="M29" s="103">
        <f>SUM(J29:L29)</f>
        <v>2918</v>
      </c>
      <c r="N29" s="115"/>
      <c r="O29" s="106">
        <f>M29+N29</f>
        <v>2918</v>
      </c>
      <c r="P29" s="117">
        <v>226</v>
      </c>
      <c r="Q29" s="116">
        <v>42</v>
      </c>
      <c r="R29" s="116">
        <v>546</v>
      </c>
      <c r="S29" s="103">
        <f>SUM(P29:R29)</f>
        <v>814</v>
      </c>
      <c r="T29" s="115"/>
      <c r="U29" s="106">
        <f>S29+T29</f>
        <v>814</v>
      </c>
      <c r="V29" s="117">
        <v>808</v>
      </c>
      <c r="W29" s="116">
        <v>372</v>
      </c>
      <c r="X29" s="116">
        <v>1850</v>
      </c>
      <c r="Y29" s="103">
        <f>SUM(V29:X29)</f>
        <v>3030</v>
      </c>
      <c r="Z29" s="115"/>
      <c r="AA29" s="106">
        <f>Y29+Z29</f>
        <v>3030</v>
      </c>
      <c r="AB29" s="76">
        <f>(AA29/O29)</f>
        <v>1.0383824537354351</v>
      </c>
      <c r="AC29" s="3"/>
      <c r="AD29" s="3"/>
    </row>
    <row r="30" spans="1:30" x14ac:dyDescent="0.3">
      <c r="A30" s="5"/>
      <c r="B30" s="110" t="s">
        <v>63</v>
      </c>
      <c r="C30" s="109" t="s">
        <v>62</v>
      </c>
      <c r="D30" s="107">
        <v>3014</v>
      </c>
      <c r="E30" s="107"/>
      <c r="F30" s="107" t="s">
        <v>51</v>
      </c>
      <c r="G30" s="103">
        <f>SUM(D30:F30)</f>
        <v>3014</v>
      </c>
      <c r="H30" s="103">
        <v>60</v>
      </c>
      <c r="I30" s="106">
        <f>G30+H30</f>
        <v>3074</v>
      </c>
      <c r="J30" s="108">
        <v>3235</v>
      </c>
      <c r="K30" s="107"/>
      <c r="L30" s="107"/>
      <c r="M30" s="103">
        <f>SUM(J30:L30)</f>
        <v>3235</v>
      </c>
      <c r="N30" s="103">
        <v>60</v>
      </c>
      <c r="O30" s="106">
        <f>M30+N30</f>
        <v>3295</v>
      </c>
      <c r="P30" s="108">
        <v>1257</v>
      </c>
      <c r="Q30" s="107"/>
      <c r="R30" s="107"/>
      <c r="S30" s="103">
        <f>SUM(P30:R30)</f>
        <v>1257</v>
      </c>
      <c r="T30" s="103">
        <v>14</v>
      </c>
      <c r="U30" s="106">
        <f>S30+T30</f>
        <v>1271</v>
      </c>
      <c r="V30" s="108">
        <v>3235</v>
      </c>
      <c r="W30" s="107"/>
      <c r="X30" s="107"/>
      <c r="Y30" s="103">
        <f>SUM(V30:X30)</f>
        <v>3235</v>
      </c>
      <c r="Z30" s="103">
        <v>60</v>
      </c>
      <c r="AA30" s="106">
        <f>Y30+Z30</f>
        <v>3295</v>
      </c>
      <c r="AB30" s="76">
        <f>(AA30/O30)</f>
        <v>1</v>
      </c>
      <c r="AC30" s="3"/>
      <c r="AD30" s="3"/>
    </row>
    <row r="31" spans="1:30" x14ac:dyDescent="0.3">
      <c r="A31" s="5"/>
      <c r="B31" s="110" t="s">
        <v>61</v>
      </c>
      <c r="C31" s="109" t="s">
        <v>60</v>
      </c>
      <c r="D31" s="107">
        <v>1080</v>
      </c>
      <c r="E31" s="107"/>
      <c r="F31" s="107"/>
      <c r="G31" s="103">
        <f>SUM(D31:F31)</f>
        <v>1080</v>
      </c>
      <c r="H31" s="103"/>
      <c r="I31" s="106">
        <f>G31+H31</f>
        <v>1080</v>
      </c>
      <c r="J31" s="108">
        <v>720</v>
      </c>
      <c r="K31" s="107"/>
      <c r="L31" s="107"/>
      <c r="M31" s="103">
        <f>SUM(J31:L31)</f>
        <v>720</v>
      </c>
      <c r="N31" s="103"/>
      <c r="O31" s="106">
        <f>M31+N31</f>
        <v>720</v>
      </c>
      <c r="P31" s="108">
        <v>374</v>
      </c>
      <c r="Q31" s="107"/>
      <c r="R31" s="107"/>
      <c r="S31" s="103">
        <f>SUM(P31:R31)</f>
        <v>374</v>
      </c>
      <c r="T31" s="103"/>
      <c r="U31" s="106">
        <f>S31+T31</f>
        <v>374</v>
      </c>
      <c r="V31" s="108">
        <v>736</v>
      </c>
      <c r="W31" s="107"/>
      <c r="X31" s="107"/>
      <c r="Y31" s="103">
        <f>SUM(V31:X31)</f>
        <v>736</v>
      </c>
      <c r="Z31" s="103"/>
      <c r="AA31" s="106">
        <f>Y31+Z31</f>
        <v>736</v>
      </c>
      <c r="AB31" s="76">
        <f>(AA31/O31)</f>
        <v>1.0222222222222221</v>
      </c>
      <c r="AC31" s="3"/>
      <c r="AD31" s="3"/>
    </row>
    <row r="32" spans="1:30" x14ac:dyDescent="0.3">
      <c r="A32" s="5"/>
      <c r="B32" s="110" t="s">
        <v>59</v>
      </c>
      <c r="C32" s="109" t="s">
        <v>58</v>
      </c>
      <c r="D32" s="112">
        <v>272</v>
      </c>
      <c r="E32" s="107">
        <v>23130</v>
      </c>
      <c r="F32" s="107"/>
      <c r="G32" s="103">
        <f>SUM(D32:F32)</f>
        <v>23402</v>
      </c>
      <c r="H32" s="103"/>
      <c r="I32" s="106">
        <f>G32+H32</f>
        <v>23402</v>
      </c>
      <c r="J32" s="111"/>
      <c r="K32" s="107">
        <v>21851</v>
      </c>
      <c r="L32" s="107"/>
      <c r="M32" s="103">
        <f>SUM(J32:L32)</f>
        <v>21851</v>
      </c>
      <c r="N32" s="103"/>
      <c r="O32" s="106">
        <f>M32+N32</f>
        <v>21851</v>
      </c>
      <c r="P32" s="111">
        <v>76</v>
      </c>
      <c r="Q32" s="107">
        <v>12373</v>
      </c>
      <c r="R32" s="107"/>
      <c r="S32" s="103">
        <f>SUM(P32:R32)</f>
        <v>12449</v>
      </c>
      <c r="T32" s="103"/>
      <c r="U32" s="106">
        <f>S32+T32</f>
        <v>12449</v>
      </c>
      <c r="V32" s="111">
        <v>200.5</v>
      </c>
      <c r="W32" s="107">
        <v>25875</v>
      </c>
      <c r="X32" s="107"/>
      <c r="Y32" s="103">
        <f>SUM(V32:X32)</f>
        <v>26075.5</v>
      </c>
      <c r="Z32" s="103"/>
      <c r="AA32" s="106">
        <f>Y32+Z32</f>
        <v>26075.5</v>
      </c>
      <c r="AB32" s="76">
        <f>(AA32/O32)</f>
        <v>1.193332112946776</v>
      </c>
      <c r="AC32" s="3"/>
      <c r="AD32" s="3"/>
    </row>
    <row r="33" spans="1:30" x14ac:dyDescent="0.3">
      <c r="A33" s="5"/>
      <c r="B33" s="110" t="s">
        <v>57</v>
      </c>
      <c r="C33" s="114" t="s">
        <v>56</v>
      </c>
      <c r="D33" s="112">
        <v>272</v>
      </c>
      <c r="E33" s="107">
        <v>23005</v>
      </c>
      <c r="F33" s="107" t="s">
        <v>51</v>
      </c>
      <c r="G33" s="103">
        <f>SUM(D33:F33)</f>
        <v>23277</v>
      </c>
      <c r="H33" s="103"/>
      <c r="I33" s="106">
        <f>G33+H33</f>
        <v>23277</v>
      </c>
      <c r="J33" s="111"/>
      <c r="K33" s="107">
        <v>21806</v>
      </c>
      <c r="L33" s="107"/>
      <c r="M33" s="103">
        <f>SUM(J33:L33)</f>
        <v>21806</v>
      </c>
      <c r="N33" s="103"/>
      <c r="O33" s="106">
        <f>M33+N33</f>
        <v>21806</v>
      </c>
      <c r="P33" s="111">
        <v>76</v>
      </c>
      <c r="Q33" s="107">
        <v>12086</v>
      </c>
      <c r="R33" s="107"/>
      <c r="S33" s="103">
        <f>SUM(P33:R33)</f>
        <v>12162</v>
      </c>
      <c r="T33" s="103"/>
      <c r="U33" s="106">
        <f>S33+T33</f>
        <v>12162</v>
      </c>
      <c r="V33" s="111">
        <v>200.5</v>
      </c>
      <c r="W33" s="107">
        <v>25835</v>
      </c>
      <c r="X33" s="107"/>
      <c r="Y33" s="103">
        <f>SUM(V33:X33)</f>
        <v>26035.5</v>
      </c>
      <c r="Z33" s="103"/>
      <c r="AA33" s="106">
        <f>Y33+Z33</f>
        <v>26035.5</v>
      </c>
      <c r="AB33" s="76">
        <f>(AA33/O33)</f>
        <v>1.1939603778776484</v>
      </c>
      <c r="AC33" s="3"/>
      <c r="AD33" s="3"/>
    </row>
    <row r="34" spans="1:30" x14ac:dyDescent="0.3">
      <c r="A34" s="5"/>
      <c r="B34" s="110" t="s">
        <v>55</v>
      </c>
      <c r="C34" s="113" t="s">
        <v>54</v>
      </c>
      <c r="D34" s="112">
        <v>0</v>
      </c>
      <c r="E34" s="107">
        <v>125</v>
      </c>
      <c r="F34" s="107" t="s">
        <v>51</v>
      </c>
      <c r="G34" s="103">
        <f>SUM(D34:F34)</f>
        <v>125</v>
      </c>
      <c r="H34" s="103"/>
      <c r="I34" s="106">
        <f>G34+H34</f>
        <v>125</v>
      </c>
      <c r="J34" s="111"/>
      <c r="K34" s="107">
        <v>45</v>
      </c>
      <c r="L34" s="107"/>
      <c r="M34" s="103">
        <f>SUM(J34:L34)</f>
        <v>45</v>
      </c>
      <c r="N34" s="103"/>
      <c r="O34" s="106">
        <f>M34+N34</f>
        <v>45</v>
      </c>
      <c r="P34" s="111">
        <v>0</v>
      </c>
      <c r="Q34" s="107">
        <v>287</v>
      </c>
      <c r="R34" s="107"/>
      <c r="S34" s="103">
        <f>SUM(P34:R34)</f>
        <v>287</v>
      </c>
      <c r="T34" s="103"/>
      <c r="U34" s="106">
        <f>S34+T34</f>
        <v>287</v>
      </c>
      <c r="V34" s="111" t="s">
        <v>51</v>
      </c>
      <c r="W34" s="107">
        <v>40</v>
      </c>
      <c r="X34" s="107"/>
      <c r="Y34" s="103">
        <f>SUM(V34:X34)</f>
        <v>40</v>
      </c>
      <c r="Z34" s="103"/>
      <c r="AA34" s="106">
        <f>Y34+Z34</f>
        <v>40</v>
      </c>
      <c r="AB34" s="76">
        <f>(AA34/O34)</f>
        <v>0.88888888888888884</v>
      </c>
      <c r="AC34" s="3"/>
      <c r="AD34" s="3"/>
    </row>
    <row r="35" spans="1:30" x14ac:dyDescent="0.3">
      <c r="A35" s="5"/>
      <c r="B35" s="110" t="s">
        <v>53</v>
      </c>
      <c r="C35" s="109" t="s">
        <v>52</v>
      </c>
      <c r="D35" s="112">
        <v>109</v>
      </c>
      <c r="E35" s="107">
        <v>7762</v>
      </c>
      <c r="F35" s="107" t="s">
        <v>51</v>
      </c>
      <c r="G35" s="103">
        <f>SUM(D35:F35)</f>
        <v>7871</v>
      </c>
      <c r="H35" s="103"/>
      <c r="I35" s="106">
        <f>G35+H35</f>
        <v>7871</v>
      </c>
      <c r="J35" s="111"/>
      <c r="K35" s="107">
        <v>7429</v>
      </c>
      <c r="L35" s="107"/>
      <c r="M35" s="103">
        <f>SUM(J35:L35)</f>
        <v>7429</v>
      </c>
      <c r="N35" s="103"/>
      <c r="O35" s="106">
        <f>M35+N35</f>
        <v>7429</v>
      </c>
      <c r="P35" s="111">
        <v>29</v>
      </c>
      <c r="Q35" s="107">
        <v>4156</v>
      </c>
      <c r="R35" s="107"/>
      <c r="S35" s="103">
        <f>SUM(P35:R35)</f>
        <v>4185</v>
      </c>
      <c r="T35" s="103"/>
      <c r="U35" s="106">
        <f>S35+T35</f>
        <v>4185</v>
      </c>
      <c r="V35" s="111">
        <v>68</v>
      </c>
      <c r="W35" s="107">
        <v>8746</v>
      </c>
      <c r="X35" s="107"/>
      <c r="Y35" s="103">
        <f>SUM(V35:X35)</f>
        <v>8814</v>
      </c>
      <c r="Z35" s="103"/>
      <c r="AA35" s="106">
        <f>Y35+Z35</f>
        <v>8814</v>
      </c>
      <c r="AB35" s="76">
        <f>(AA35/O35)</f>
        <v>1.1864315520258446</v>
      </c>
      <c r="AC35" s="3"/>
      <c r="AD35" s="3"/>
    </row>
    <row r="36" spans="1:30" x14ac:dyDescent="0.3">
      <c r="A36" s="5"/>
      <c r="B36" s="110" t="s">
        <v>50</v>
      </c>
      <c r="C36" s="109" t="s">
        <v>49</v>
      </c>
      <c r="D36" s="107">
        <v>0</v>
      </c>
      <c r="E36" s="107"/>
      <c r="F36" s="107"/>
      <c r="G36" s="103">
        <f>SUM(D36:F36)</f>
        <v>0</v>
      </c>
      <c r="H36" s="103"/>
      <c r="I36" s="106">
        <f>G36+H36</f>
        <v>0</v>
      </c>
      <c r="J36" s="108"/>
      <c r="K36" s="107"/>
      <c r="L36" s="107"/>
      <c r="M36" s="103">
        <f>SUM(J36:L36)</f>
        <v>0</v>
      </c>
      <c r="N36" s="103"/>
      <c r="O36" s="106">
        <f>M36+N36</f>
        <v>0</v>
      </c>
      <c r="P36" s="108"/>
      <c r="Q36" s="107"/>
      <c r="R36" s="107"/>
      <c r="S36" s="103">
        <f>SUM(P36:R36)</f>
        <v>0</v>
      </c>
      <c r="T36" s="103"/>
      <c r="U36" s="106">
        <f>S36+T36</f>
        <v>0</v>
      </c>
      <c r="V36" s="108"/>
      <c r="W36" s="107"/>
      <c r="X36" s="107"/>
      <c r="Y36" s="103">
        <f>SUM(V36:X36)</f>
        <v>0</v>
      </c>
      <c r="Z36" s="103"/>
      <c r="AA36" s="106">
        <f>Y36+Z36</f>
        <v>0</v>
      </c>
      <c r="AB36" s="76" t="e">
        <f>(AA36/O36)</f>
        <v>#DIV/0!</v>
      </c>
      <c r="AC36" s="3"/>
      <c r="AD36" s="3"/>
    </row>
    <row r="37" spans="1:30" x14ac:dyDescent="0.3">
      <c r="A37" s="5"/>
      <c r="B37" s="110" t="s">
        <v>48</v>
      </c>
      <c r="C37" s="109" t="s">
        <v>47</v>
      </c>
      <c r="D37" s="107">
        <v>566</v>
      </c>
      <c r="E37" s="107"/>
      <c r="F37" s="107"/>
      <c r="G37" s="103">
        <f>SUM(D37:F37)</f>
        <v>566</v>
      </c>
      <c r="H37" s="103"/>
      <c r="I37" s="106">
        <f>G37+H37</f>
        <v>566</v>
      </c>
      <c r="J37" s="108">
        <v>560</v>
      </c>
      <c r="K37" s="107"/>
      <c r="L37" s="107"/>
      <c r="M37" s="103">
        <f>SUM(J37:L37)</f>
        <v>560</v>
      </c>
      <c r="N37" s="103"/>
      <c r="O37" s="106">
        <f>M37+N37</f>
        <v>560</v>
      </c>
      <c r="P37" s="108">
        <v>295</v>
      </c>
      <c r="Q37" s="107"/>
      <c r="R37" s="107"/>
      <c r="S37" s="103">
        <f>SUM(P37:R37)</f>
        <v>295</v>
      </c>
      <c r="T37" s="103"/>
      <c r="U37" s="106">
        <f>S37+T37</f>
        <v>295</v>
      </c>
      <c r="V37" s="108">
        <v>712</v>
      </c>
      <c r="W37" s="107"/>
      <c r="X37" s="107"/>
      <c r="Y37" s="103">
        <f>SUM(V37:X37)</f>
        <v>712</v>
      </c>
      <c r="Z37" s="103"/>
      <c r="AA37" s="106">
        <f>Y37+Z37</f>
        <v>712</v>
      </c>
      <c r="AB37" s="76">
        <f>(AA37/O37)</f>
        <v>1.2714285714285714</v>
      </c>
      <c r="AC37" s="3"/>
      <c r="AD37" s="3"/>
    </row>
    <row r="38" spans="1:30" ht="15" thickBot="1" x14ac:dyDescent="0.35">
      <c r="A38" s="5"/>
      <c r="B38" s="105" t="s">
        <v>46</v>
      </c>
      <c r="C38" s="104" t="s">
        <v>45</v>
      </c>
      <c r="D38" s="101">
        <v>83</v>
      </c>
      <c r="E38" s="101">
        <v>1215</v>
      </c>
      <c r="F38" s="101"/>
      <c r="G38" s="103">
        <f>SUM(D38:F38)</f>
        <v>1298</v>
      </c>
      <c r="H38" s="100">
        <v>1</v>
      </c>
      <c r="I38" s="99">
        <f>G38+H38</f>
        <v>1299</v>
      </c>
      <c r="J38" s="102">
        <v>330</v>
      </c>
      <c r="K38" s="101">
        <v>649</v>
      </c>
      <c r="L38" s="101"/>
      <c r="M38" s="100">
        <f>SUM(J38:L38)</f>
        <v>979</v>
      </c>
      <c r="N38" s="100"/>
      <c r="O38" s="99">
        <f>M38+N38</f>
        <v>979</v>
      </c>
      <c r="P38" s="102">
        <v>223.8</v>
      </c>
      <c r="Q38" s="101">
        <v>387</v>
      </c>
      <c r="R38" s="101"/>
      <c r="S38" s="100">
        <f>SUM(P38:R38)</f>
        <v>610.79999999999995</v>
      </c>
      <c r="T38" s="100"/>
      <c r="U38" s="99">
        <f>S38+T38</f>
        <v>610.79999999999995</v>
      </c>
      <c r="V38" s="102">
        <v>482</v>
      </c>
      <c r="W38" s="101">
        <v>734</v>
      </c>
      <c r="X38" s="101"/>
      <c r="Y38" s="100">
        <f>SUM(V38:X38)</f>
        <v>1216</v>
      </c>
      <c r="Z38" s="100"/>
      <c r="AA38" s="99">
        <f>Y38+Z38</f>
        <v>1216</v>
      </c>
      <c r="AB38" s="98">
        <f>(AA38/O38)</f>
        <v>1.2420837589376916</v>
      </c>
      <c r="AC38" s="3"/>
      <c r="AD38" s="3"/>
    </row>
    <row r="39" spans="1:30" ht="15" thickBot="1" x14ac:dyDescent="0.35">
      <c r="A39" s="5"/>
      <c r="B39" s="97" t="s">
        <v>44</v>
      </c>
      <c r="C39" s="96" t="s">
        <v>43</v>
      </c>
      <c r="D39" s="95">
        <f>SUM(D35:D38)+SUM(D28:D32)</f>
        <v>8476</v>
      </c>
      <c r="E39" s="95">
        <f>SUM(E35:E38)+SUM(E28:E32)</f>
        <v>32394</v>
      </c>
      <c r="F39" s="95">
        <f>SUM(F35:F38)+SUM(F28:F32)</f>
        <v>0</v>
      </c>
      <c r="G39" s="94">
        <f>SUM(D39:F39)</f>
        <v>40870</v>
      </c>
      <c r="H39" s="93">
        <f>SUM(H28:H32)+SUM(H35:H38)</f>
        <v>61</v>
      </c>
      <c r="I39" s="92">
        <f>SUM(I35:I38)+SUM(I28:I32)</f>
        <v>40931</v>
      </c>
      <c r="J39" s="95">
        <f>SUM(J35:J38)+SUM(J28:J32)</f>
        <v>6075</v>
      </c>
      <c r="K39" s="95">
        <f>SUM(K35:K38)+SUM(K28:K32)</f>
        <v>30317</v>
      </c>
      <c r="L39" s="95">
        <f>SUM(L35:L38)+SUM(L28:L32)</f>
        <v>1850</v>
      </c>
      <c r="M39" s="94">
        <f>SUM(J39:L39)</f>
        <v>38242</v>
      </c>
      <c r="N39" s="93">
        <f>SUM(N28:N32)+SUM(N35:N38)</f>
        <v>60</v>
      </c>
      <c r="O39" s="92">
        <f>SUM(O35:O38)+SUM(O28:O32)</f>
        <v>38302</v>
      </c>
      <c r="P39" s="95">
        <f>SUM(P35:P38)+SUM(P28:P32)</f>
        <v>2589.8000000000002</v>
      </c>
      <c r="Q39" s="95">
        <f>SUM(Q35:Q38)+SUM(Q28:Q32)</f>
        <v>16958</v>
      </c>
      <c r="R39" s="95">
        <f>SUM(R35:R38)+SUM(R28:R32)</f>
        <v>546</v>
      </c>
      <c r="S39" s="94">
        <f>SUM(P39:R39)</f>
        <v>20093.8</v>
      </c>
      <c r="T39" s="93">
        <f>SUM(T28:T32)+SUM(T35:T38)</f>
        <v>14</v>
      </c>
      <c r="U39" s="92">
        <f>SUM(U35:U38)+SUM(U28:U32)</f>
        <v>20107.8</v>
      </c>
      <c r="V39" s="95">
        <f>SUM(V35:V38)+SUM(V28:V32)</f>
        <v>6781.5</v>
      </c>
      <c r="W39" s="95">
        <f>SUM(W35:W38)+SUM(W28:W32)</f>
        <v>35727</v>
      </c>
      <c r="X39" s="95">
        <f>SUM(X35:X38)+SUM(X28:X32)</f>
        <v>1850</v>
      </c>
      <c r="Y39" s="94">
        <f>SUM(V39:X39)</f>
        <v>44358.5</v>
      </c>
      <c r="Z39" s="93">
        <f>SUM(Z28:Z32)+SUM(Z35:Z38)</f>
        <v>60</v>
      </c>
      <c r="AA39" s="92">
        <f>SUM(AA35:AA38)+SUM(AA28:AA32)</f>
        <v>44418.5</v>
      </c>
      <c r="AB39" s="91">
        <f>(AA39/O39)</f>
        <v>1.1596913999268967</v>
      </c>
      <c r="AC39" s="3"/>
      <c r="AD39" s="3"/>
    </row>
    <row r="40" spans="1:30" ht="18.600000000000001" thickBot="1" x14ac:dyDescent="0.4">
      <c r="A40" s="5"/>
      <c r="B40" s="90" t="s">
        <v>42</v>
      </c>
      <c r="C40" s="89" t="s">
        <v>41</v>
      </c>
      <c r="D40" s="88">
        <f>D24-D39</f>
        <v>-2690</v>
      </c>
      <c r="E40" s="88">
        <f>E24-E39</f>
        <v>0</v>
      </c>
      <c r="F40" s="88">
        <f>F24-F39</f>
        <v>2755</v>
      </c>
      <c r="G40" s="87">
        <f>G24-G39</f>
        <v>65</v>
      </c>
      <c r="H40" s="87">
        <f>H24-H39</f>
        <v>172</v>
      </c>
      <c r="I40" s="86">
        <f>I24-I39</f>
        <v>237</v>
      </c>
      <c r="J40" s="88">
        <f>J24-J39</f>
        <v>-350</v>
      </c>
      <c r="K40" s="88">
        <f>K24-K39</f>
        <v>0</v>
      </c>
      <c r="L40" s="88">
        <f>L24-L39</f>
        <v>200</v>
      </c>
      <c r="M40" s="87">
        <f>M24-M39</f>
        <v>-150</v>
      </c>
      <c r="N40" s="87">
        <f>N24-N39</f>
        <v>150</v>
      </c>
      <c r="O40" s="86">
        <f>O24-O39</f>
        <v>0</v>
      </c>
      <c r="P40" s="88">
        <f>P24-P39</f>
        <v>62.299999999999727</v>
      </c>
      <c r="Q40" s="88">
        <f>Q24-Q39</f>
        <v>0</v>
      </c>
      <c r="R40" s="88">
        <f>R24-R39</f>
        <v>106.29999999999995</v>
      </c>
      <c r="S40" s="87">
        <f>S24-S39</f>
        <v>168.59999999999854</v>
      </c>
      <c r="T40" s="87">
        <f>T24-T39</f>
        <v>55.400000000000006</v>
      </c>
      <c r="U40" s="86">
        <f>U24-U39</f>
        <v>224.00000000000364</v>
      </c>
      <c r="V40" s="88">
        <f>V24-V39</f>
        <v>-350</v>
      </c>
      <c r="W40" s="88">
        <f>W24-W39</f>
        <v>0</v>
      </c>
      <c r="X40" s="88">
        <f>X24-X39</f>
        <v>200</v>
      </c>
      <c r="Y40" s="87">
        <f>Y24-Y39</f>
        <v>-150</v>
      </c>
      <c r="Z40" s="87">
        <f>Z24-Z39</f>
        <v>150</v>
      </c>
      <c r="AA40" s="86">
        <f>AA24-AA39</f>
        <v>0</v>
      </c>
      <c r="AB40" s="85" t="e">
        <f>(AA40/O40)</f>
        <v>#DIV/0!</v>
      </c>
      <c r="AC40" s="3"/>
      <c r="AD40" s="3"/>
    </row>
    <row r="41" spans="1:30" ht="15" thickBot="1" x14ac:dyDescent="0.35">
      <c r="A41" s="5"/>
      <c r="B41" s="84" t="s">
        <v>40</v>
      </c>
      <c r="C41" s="83" t="s">
        <v>39</v>
      </c>
      <c r="D41" s="81"/>
      <c r="E41" s="80"/>
      <c r="F41" s="80"/>
      <c r="G41" s="79"/>
      <c r="H41" s="82"/>
      <c r="I41" s="77">
        <f>I40-D16</f>
        <v>-5131</v>
      </c>
      <c r="J41" s="81"/>
      <c r="K41" s="80"/>
      <c r="L41" s="80"/>
      <c r="M41" s="79"/>
      <c r="N41" s="78"/>
      <c r="O41" s="77">
        <f>O40-J16</f>
        <v>-5725</v>
      </c>
      <c r="P41" s="81"/>
      <c r="Q41" s="80"/>
      <c r="R41" s="80"/>
      <c r="S41" s="79"/>
      <c r="T41" s="78"/>
      <c r="U41" s="77">
        <f>U40-P16</f>
        <v>-2324.1999999999962</v>
      </c>
      <c r="V41" s="81"/>
      <c r="W41" s="80"/>
      <c r="X41" s="80"/>
      <c r="Y41" s="79"/>
      <c r="Z41" s="78"/>
      <c r="AA41" s="77">
        <f>AA40-V16</f>
        <v>-5995</v>
      </c>
      <c r="AB41" s="76">
        <f>(AA41/O41)</f>
        <v>1.0471615720524017</v>
      </c>
      <c r="AC41" s="3"/>
      <c r="AD41" s="3"/>
    </row>
    <row r="42" spans="1:30" s="22" customFormat="1" ht="8.25" customHeight="1" thickBot="1" x14ac:dyDescent="0.35">
      <c r="A42" s="14"/>
      <c r="B42" s="75"/>
      <c r="C42" s="48"/>
      <c r="D42" s="74"/>
      <c r="E42" s="47"/>
      <c r="F42" s="47"/>
      <c r="G42" s="14"/>
      <c r="H42" s="47"/>
      <c r="I42" s="47"/>
      <c r="J42" s="74"/>
      <c r="K42" s="47"/>
      <c r="L42" s="47"/>
      <c r="M42" s="14"/>
      <c r="N42" s="47"/>
      <c r="O42" s="47"/>
      <c r="P42" s="47"/>
      <c r="Q42" s="47"/>
      <c r="R42" s="47"/>
      <c r="S42" s="47"/>
      <c r="T42" s="47"/>
      <c r="U42" s="47"/>
      <c r="V42" s="61"/>
      <c r="W42" s="61"/>
      <c r="X42" s="61"/>
      <c r="Y42" s="61"/>
      <c r="Z42" s="61"/>
      <c r="AA42" s="61"/>
      <c r="AB42" s="61"/>
      <c r="AC42" s="61"/>
      <c r="AD42" s="61"/>
    </row>
    <row r="43" spans="1:30" s="22" customFormat="1" ht="15.75" customHeight="1" thickBot="1" x14ac:dyDescent="0.35">
      <c r="A43" s="14"/>
      <c r="B43" s="66"/>
      <c r="C43" s="65" t="s">
        <v>38</v>
      </c>
      <c r="D43" s="73" t="s">
        <v>37</v>
      </c>
      <c r="E43" s="72" t="s">
        <v>36</v>
      </c>
      <c r="F43" s="71" t="s">
        <v>35</v>
      </c>
      <c r="G43" s="47"/>
      <c r="H43" s="47"/>
      <c r="I43" s="46"/>
      <c r="J43" s="73" t="s">
        <v>37</v>
      </c>
      <c r="K43" s="72" t="s">
        <v>36</v>
      </c>
      <c r="L43" s="71" t="s">
        <v>35</v>
      </c>
      <c r="M43" s="47"/>
      <c r="N43" s="47"/>
      <c r="O43" s="47"/>
      <c r="P43" s="73" t="s">
        <v>37</v>
      </c>
      <c r="Q43" s="72" t="s">
        <v>36</v>
      </c>
      <c r="R43" s="71" t="s">
        <v>35</v>
      </c>
      <c r="S43" s="61"/>
      <c r="T43" s="61"/>
      <c r="U43" s="61"/>
      <c r="V43" s="73" t="s">
        <v>37</v>
      </c>
      <c r="W43" s="72" t="s">
        <v>36</v>
      </c>
      <c r="X43" s="71" t="s">
        <v>35</v>
      </c>
      <c r="Y43" s="61"/>
      <c r="Z43" s="61"/>
      <c r="AA43" s="61"/>
      <c r="AB43" s="61"/>
      <c r="AC43" s="61"/>
      <c r="AD43" s="61"/>
    </row>
    <row r="44" spans="1:30" ht="15" thickBot="1" x14ac:dyDescent="0.35">
      <c r="A44" s="5"/>
      <c r="B44" s="66"/>
      <c r="C44" s="70"/>
      <c r="D44" s="58">
        <v>429</v>
      </c>
      <c r="E44" s="69">
        <v>429</v>
      </c>
      <c r="F44" s="68">
        <v>0</v>
      </c>
      <c r="G44" s="47"/>
      <c r="H44" s="47"/>
      <c r="I44" s="46"/>
      <c r="J44" s="58">
        <v>429</v>
      </c>
      <c r="K44" s="69">
        <v>429</v>
      </c>
      <c r="L44" s="68">
        <v>0</v>
      </c>
      <c r="M44" s="67"/>
      <c r="N44" s="67"/>
      <c r="O44" s="67"/>
      <c r="P44" s="58">
        <v>107</v>
      </c>
      <c r="Q44" s="69">
        <v>107</v>
      </c>
      <c r="R44" s="68">
        <v>0</v>
      </c>
      <c r="S44" s="3"/>
      <c r="T44" s="3"/>
      <c r="U44" s="3"/>
      <c r="V44" s="58">
        <v>469</v>
      </c>
      <c r="W44" s="69">
        <v>469</v>
      </c>
      <c r="X44" s="68">
        <v>0</v>
      </c>
      <c r="Y44" s="3"/>
      <c r="Z44" s="3"/>
      <c r="AA44" s="3"/>
      <c r="AB44" s="3"/>
      <c r="AC44" s="3"/>
      <c r="AD44" s="3"/>
    </row>
    <row r="45" spans="1:30" s="22" customFormat="1" ht="8.25" customHeight="1" thickBot="1" x14ac:dyDescent="0.35">
      <c r="A45" s="14"/>
      <c r="B45" s="66"/>
      <c r="C45" s="48"/>
      <c r="D45" s="67"/>
      <c r="E45" s="47"/>
      <c r="F45" s="47"/>
      <c r="G45" s="47"/>
      <c r="H45" s="47"/>
      <c r="I45" s="46"/>
      <c r="J45" s="47"/>
      <c r="K45" s="47"/>
      <c r="L45" s="47"/>
      <c r="M45" s="47"/>
      <c r="N45" s="47"/>
      <c r="O45" s="46"/>
      <c r="P45" s="46"/>
      <c r="Q45" s="46"/>
      <c r="R45" s="46"/>
      <c r="S45" s="46"/>
      <c r="T45" s="46"/>
      <c r="U45" s="46"/>
      <c r="V45" s="61"/>
      <c r="W45" s="61"/>
      <c r="X45" s="61"/>
      <c r="Y45" s="61"/>
      <c r="Z45" s="61"/>
      <c r="AA45" s="61"/>
      <c r="AB45" s="61"/>
      <c r="AC45" s="61"/>
      <c r="AD45" s="61"/>
    </row>
    <row r="46" spans="1:30" s="22" customFormat="1" ht="37.5" customHeight="1" thickBot="1" x14ac:dyDescent="0.35">
      <c r="A46" s="14"/>
      <c r="B46" s="66"/>
      <c r="C46" s="65" t="s">
        <v>34</v>
      </c>
      <c r="D46" s="63" t="s">
        <v>33</v>
      </c>
      <c r="E46" s="62" t="s">
        <v>32</v>
      </c>
      <c r="F46" s="47"/>
      <c r="G46" s="47"/>
      <c r="H46" s="47"/>
      <c r="I46" s="46"/>
      <c r="J46" s="63" t="s">
        <v>33</v>
      </c>
      <c r="K46" s="62" t="s">
        <v>32</v>
      </c>
      <c r="L46" s="64"/>
      <c r="M46" s="64"/>
      <c r="N46" s="61"/>
      <c r="O46" s="61"/>
      <c r="P46" s="63" t="s">
        <v>33</v>
      </c>
      <c r="Q46" s="62" t="s">
        <v>32</v>
      </c>
      <c r="R46" s="61"/>
      <c r="S46" s="61"/>
      <c r="T46" s="61"/>
      <c r="U46" s="61"/>
      <c r="V46" s="63" t="s">
        <v>33</v>
      </c>
      <c r="W46" s="62" t="s">
        <v>32</v>
      </c>
      <c r="X46" s="61"/>
      <c r="Y46" s="61"/>
      <c r="Z46" s="61"/>
      <c r="AA46" s="61"/>
      <c r="AB46" s="61"/>
      <c r="AC46" s="61"/>
      <c r="AD46" s="61"/>
    </row>
    <row r="47" spans="1:30" ht="15" thickBot="1" x14ac:dyDescent="0.35">
      <c r="A47" s="5"/>
      <c r="B47" s="49"/>
      <c r="C47" s="60"/>
      <c r="D47" s="58">
        <v>0</v>
      </c>
      <c r="E47" s="57">
        <v>0</v>
      </c>
      <c r="F47" s="47"/>
      <c r="G47" s="47"/>
      <c r="H47" s="47"/>
      <c r="I47" s="46"/>
      <c r="J47" s="58">
        <v>0</v>
      </c>
      <c r="K47" s="57">
        <v>0</v>
      </c>
      <c r="L47" s="59"/>
      <c r="M47" s="59"/>
      <c r="N47" s="3"/>
      <c r="O47" s="3"/>
      <c r="P47" s="58">
        <v>0</v>
      </c>
      <c r="Q47" s="57">
        <v>0</v>
      </c>
      <c r="R47" s="3"/>
      <c r="S47" s="3"/>
      <c r="T47" s="3"/>
      <c r="U47" s="3"/>
      <c r="V47" s="58">
        <v>0</v>
      </c>
      <c r="W47" s="57">
        <v>0</v>
      </c>
      <c r="X47" s="3"/>
      <c r="Y47" s="3"/>
      <c r="Z47" s="3"/>
      <c r="AA47" s="3"/>
      <c r="AB47" s="3"/>
      <c r="AC47" s="3"/>
      <c r="AD47" s="3"/>
    </row>
    <row r="48" spans="1:30" x14ac:dyDescent="0.3">
      <c r="A48" s="5"/>
      <c r="B48" s="49"/>
      <c r="C48" s="48"/>
      <c r="D48" s="47"/>
      <c r="E48" s="47"/>
      <c r="F48" s="47"/>
      <c r="G48" s="47"/>
      <c r="H48" s="47"/>
      <c r="I48" s="46"/>
      <c r="J48" s="47"/>
      <c r="K48" s="47"/>
      <c r="L48" s="47"/>
      <c r="M48" s="47"/>
      <c r="N48" s="47"/>
      <c r="O48" s="46"/>
      <c r="P48" s="46"/>
      <c r="Q48" s="46"/>
      <c r="R48" s="46"/>
      <c r="S48" s="46"/>
      <c r="T48" s="46"/>
      <c r="U48" s="46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3">
      <c r="A49" s="5"/>
      <c r="B49" s="49"/>
      <c r="C49" s="53" t="s">
        <v>31</v>
      </c>
      <c r="D49" s="52" t="s">
        <v>29</v>
      </c>
      <c r="E49" s="52" t="s">
        <v>26</v>
      </c>
      <c r="F49" s="52" t="s">
        <v>25</v>
      </c>
      <c r="G49" s="52" t="s">
        <v>30</v>
      </c>
      <c r="H49" s="47"/>
      <c r="I49" s="3"/>
      <c r="J49" s="52" t="s">
        <v>29</v>
      </c>
      <c r="K49" s="52" t="s">
        <v>26</v>
      </c>
      <c r="L49" s="52" t="s">
        <v>25</v>
      </c>
      <c r="M49" s="52" t="s">
        <v>24</v>
      </c>
      <c r="N49" s="3"/>
      <c r="O49" s="3"/>
      <c r="P49" s="52" t="s">
        <v>29</v>
      </c>
      <c r="Q49" s="52" t="s">
        <v>26</v>
      </c>
      <c r="R49" s="52" t="s">
        <v>25</v>
      </c>
      <c r="S49" s="52" t="s">
        <v>28</v>
      </c>
      <c r="T49" s="3"/>
      <c r="U49" s="3"/>
      <c r="V49" s="52" t="s">
        <v>27</v>
      </c>
      <c r="W49" s="52" t="s">
        <v>26</v>
      </c>
      <c r="X49" s="52" t="s">
        <v>25</v>
      </c>
      <c r="Y49" s="52" t="s">
        <v>24</v>
      </c>
      <c r="Z49" s="3"/>
      <c r="AA49" s="3"/>
      <c r="AB49" s="3"/>
      <c r="AC49" s="3"/>
      <c r="AD49" s="3"/>
    </row>
    <row r="50" spans="1:30" x14ac:dyDescent="0.3">
      <c r="A50" s="5"/>
      <c r="B50" s="49"/>
      <c r="C50" s="51" t="s">
        <v>23</v>
      </c>
      <c r="D50" s="55"/>
      <c r="E50" s="55"/>
      <c r="F50" s="55"/>
      <c r="G50" s="54">
        <f>D50+E50-F50</f>
        <v>0</v>
      </c>
      <c r="H50" s="47"/>
      <c r="I50" s="3"/>
      <c r="J50" s="55"/>
      <c r="K50" s="55"/>
      <c r="L50" s="55"/>
      <c r="M50" s="54">
        <f>J50+K50-L50</f>
        <v>0</v>
      </c>
      <c r="N50" s="3"/>
      <c r="O50" s="3"/>
      <c r="P50" s="55"/>
      <c r="Q50" s="55"/>
      <c r="R50" s="55"/>
      <c r="S50" s="54">
        <f>P50+Q50-R50</f>
        <v>0</v>
      </c>
      <c r="T50" s="3"/>
      <c r="U50" s="3"/>
      <c r="V50" s="55"/>
      <c r="W50" s="55"/>
      <c r="X50" s="55"/>
      <c r="Y50" s="54">
        <f>V50+W50-X50</f>
        <v>0</v>
      </c>
      <c r="Z50" s="3"/>
      <c r="AA50" s="3"/>
      <c r="AB50" s="3"/>
      <c r="AC50" s="3"/>
      <c r="AD50" s="3"/>
    </row>
    <row r="51" spans="1:30" x14ac:dyDescent="0.3">
      <c r="A51" s="5"/>
      <c r="B51" s="49"/>
      <c r="C51" s="51" t="s">
        <v>22</v>
      </c>
      <c r="D51" s="55">
        <v>634</v>
      </c>
      <c r="E51" s="55">
        <v>1224</v>
      </c>
      <c r="F51" s="55">
        <v>399</v>
      </c>
      <c r="G51" s="54">
        <f>D51+E51-F51</f>
        <v>1459</v>
      </c>
      <c r="H51" s="47"/>
      <c r="I51" s="3"/>
      <c r="J51" s="55">
        <v>270</v>
      </c>
      <c r="K51" s="55">
        <v>20</v>
      </c>
      <c r="L51" s="55">
        <v>0</v>
      </c>
      <c r="M51" s="54">
        <f>J51+K51-L51</f>
        <v>290</v>
      </c>
      <c r="N51" s="3"/>
      <c r="O51" s="3"/>
      <c r="P51" s="55">
        <v>1459</v>
      </c>
      <c r="Q51" s="55">
        <v>237</v>
      </c>
      <c r="R51" s="55">
        <v>77</v>
      </c>
      <c r="S51" s="54">
        <f>P51+Q51-R51</f>
        <v>1619</v>
      </c>
      <c r="T51" s="3"/>
      <c r="U51" s="3"/>
      <c r="V51" s="55">
        <v>290</v>
      </c>
      <c r="W51" s="55">
        <v>20</v>
      </c>
      <c r="X51" s="55">
        <v>100</v>
      </c>
      <c r="Y51" s="54">
        <f>V51+W51-X51</f>
        <v>210</v>
      </c>
      <c r="Z51" s="3"/>
      <c r="AA51" s="3"/>
      <c r="AB51" s="3"/>
      <c r="AC51" s="3"/>
      <c r="AD51" s="3"/>
    </row>
    <row r="52" spans="1:30" x14ac:dyDescent="0.3">
      <c r="A52" s="5"/>
      <c r="B52" s="49"/>
      <c r="C52" s="51" t="s">
        <v>21</v>
      </c>
      <c r="D52" s="55">
        <v>395</v>
      </c>
      <c r="E52" s="55">
        <v>566</v>
      </c>
      <c r="F52" s="55">
        <v>679</v>
      </c>
      <c r="G52" s="54">
        <f>D52+E52-F52</f>
        <v>282</v>
      </c>
      <c r="H52" s="47"/>
      <c r="I52" s="3"/>
      <c r="J52" s="55">
        <v>282</v>
      </c>
      <c r="K52" s="55">
        <v>560</v>
      </c>
      <c r="L52" s="55">
        <v>500</v>
      </c>
      <c r="M52" s="54">
        <f>J52+K52-L52</f>
        <v>342</v>
      </c>
      <c r="N52" s="3"/>
      <c r="O52" s="3"/>
      <c r="P52" s="55">
        <v>282</v>
      </c>
      <c r="Q52" s="55">
        <v>295</v>
      </c>
      <c r="R52" s="55">
        <v>214</v>
      </c>
      <c r="S52" s="54">
        <f>P52+Q52-R52</f>
        <v>363</v>
      </c>
      <c r="T52" s="3"/>
      <c r="U52" s="3"/>
      <c r="V52" s="55">
        <v>453</v>
      </c>
      <c r="W52" s="55">
        <v>712</v>
      </c>
      <c r="X52" s="55">
        <v>850</v>
      </c>
      <c r="Y52" s="54">
        <f>V52+W52-X52</f>
        <v>315</v>
      </c>
      <c r="Z52" s="3"/>
      <c r="AA52" s="3"/>
      <c r="AB52" s="3"/>
      <c r="AC52" s="3"/>
      <c r="AD52" s="3"/>
    </row>
    <row r="53" spans="1:30" x14ac:dyDescent="0.3">
      <c r="A53" s="5"/>
      <c r="B53" s="49"/>
      <c r="C53" s="51" t="s">
        <v>20</v>
      </c>
      <c r="D53" s="55">
        <v>230</v>
      </c>
      <c r="E53" s="55">
        <v>0</v>
      </c>
      <c r="F53" s="55">
        <v>1</v>
      </c>
      <c r="G53" s="54">
        <f>D53+E53-F53</f>
        <v>229</v>
      </c>
      <c r="H53" s="47"/>
      <c r="I53" s="3"/>
      <c r="J53" s="55">
        <v>230</v>
      </c>
      <c r="K53" s="55">
        <v>0</v>
      </c>
      <c r="L53" s="55">
        <v>0</v>
      </c>
      <c r="M53" s="54">
        <f>J53+K53-L53</f>
        <v>230</v>
      </c>
      <c r="N53" s="3"/>
      <c r="O53" s="3"/>
      <c r="P53" s="55">
        <v>228</v>
      </c>
      <c r="Q53" s="55">
        <v>0</v>
      </c>
      <c r="R53" s="55">
        <v>0</v>
      </c>
      <c r="S53" s="54">
        <f>P53+Q53-R53</f>
        <v>228</v>
      </c>
      <c r="T53" s="3"/>
      <c r="U53" s="3"/>
      <c r="V53" s="55">
        <v>200</v>
      </c>
      <c r="W53" s="55">
        <v>0</v>
      </c>
      <c r="X53" s="55">
        <v>20</v>
      </c>
      <c r="Y53" s="54">
        <f>V53+W53-X53</f>
        <v>180</v>
      </c>
      <c r="Z53" s="3"/>
      <c r="AA53" s="3"/>
      <c r="AB53" s="3"/>
      <c r="AC53" s="3"/>
      <c r="AD53" s="3"/>
    </row>
    <row r="54" spans="1:30" x14ac:dyDescent="0.3">
      <c r="A54" s="5"/>
      <c r="B54" s="49"/>
      <c r="C54" s="56" t="s">
        <v>19</v>
      </c>
      <c r="D54" s="55">
        <v>178</v>
      </c>
      <c r="E54" s="55">
        <v>466</v>
      </c>
      <c r="F54" s="55">
        <v>490</v>
      </c>
      <c r="G54" s="54">
        <f>D54+E54-F54</f>
        <v>154</v>
      </c>
      <c r="H54" s="47"/>
      <c r="I54" s="3"/>
      <c r="J54" s="55">
        <v>150</v>
      </c>
      <c r="K54" s="55">
        <v>436</v>
      </c>
      <c r="L54" s="55">
        <v>480</v>
      </c>
      <c r="M54" s="54">
        <f>J54+K54-L54</f>
        <v>106</v>
      </c>
      <c r="N54" s="3"/>
      <c r="O54" s="3"/>
      <c r="P54" s="55">
        <v>153</v>
      </c>
      <c r="Q54" s="55">
        <v>250</v>
      </c>
      <c r="R54" s="55">
        <v>307</v>
      </c>
      <c r="S54" s="54">
        <f>P54+Q54-R54</f>
        <v>96</v>
      </c>
      <c r="T54" s="3"/>
      <c r="U54" s="3"/>
      <c r="V54" s="55">
        <v>50</v>
      </c>
      <c r="W54" s="55">
        <v>516</v>
      </c>
      <c r="X54" s="55">
        <v>480</v>
      </c>
      <c r="Y54" s="54">
        <f>V54+W54-X54</f>
        <v>86</v>
      </c>
      <c r="Z54" s="3"/>
      <c r="AA54" s="3"/>
      <c r="AB54" s="3"/>
      <c r="AC54" s="3"/>
      <c r="AD54" s="3"/>
    </row>
    <row r="55" spans="1:30" ht="10.5" customHeight="1" x14ac:dyDescent="0.3">
      <c r="A55" s="5"/>
      <c r="B55" s="49"/>
      <c r="C55" s="48"/>
      <c r="D55" s="47"/>
      <c r="E55" s="47"/>
      <c r="F55" s="47"/>
      <c r="G55" s="47"/>
      <c r="H55" s="47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3">
      <c r="A56" s="5"/>
      <c r="B56" s="49"/>
      <c r="C56" s="53" t="s">
        <v>18</v>
      </c>
      <c r="D56" s="52" t="s">
        <v>17</v>
      </c>
      <c r="E56" s="52" t="s">
        <v>16</v>
      </c>
      <c r="F56" s="47"/>
      <c r="G56" s="47"/>
      <c r="H56" s="47"/>
      <c r="I56" s="46"/>
      <c r="J56" s="52" t="s">
        <v>14</v>
      </c>
      <c r="K56" s="47"/>
      <c r="L56" s="47"/>
      <c r="M56" s="47"/>
      <c r="N56" s="47"/>
      <c r="O56" s="46"/>
      <c r="P56" s="52" t="s">
        <v>15</v>
      </c>
      <c r="Q56" s="46"/>
      <c r="R56" s="46"/>
      <c r="S56" s="46"/>
      <c r="T56" s="46"/>
      <c r="U56" s="46"/>
      <c r="V56" s="52" t="s">
        <v>14</v>
      </c>
      <c r="W56" s="3"/>
      <c r="X56" s="3"/>
      <c r="Y56" s="3"/>
      <c r="Z56" s="3"/>
      <c r="AA56" s="3"/>
      <c r="AB56" s="3"/>
      <c r="AC56" s="3"/>
      <c r="AD56" s="3"/>
    </row>
    <row r="57" spans="1:30" x14ac:dyDescent="0.3">
      <c r="A57" s="5"/>
      <c r="B57" s="49"/>
      <c r="C57" s="51"/>
      <c r="D57" s="50">
        <v>55</v>
      </c>
      <c r="E57" s="50">
        <v>58</v>
      </c>
      <c r="F57" s="47"/>
      <c r="G57" s="47"/>
      <c r="H57" s="47"/>
      <c r="I57" s="46"/>
      <c r="J57" s="50">
        <v>59</v>
      </c>
      <c r="K57" s="47"/>
      <c r="L57" s="47"/>
      <c r="M57" s="47"/>
      <c r="N57" s="47"/>
      <c r="O57" s="46"/>
      <c r="P57" s="50">
        <v>59</v>
      </c>
      <c r="Q57" s="46"/>
      <c r="R57" s="46"/>
      <c r="S57" s="46"/>
      <c r="T57" s="46"/>
      <c r="U57" s="46"/>
      <c r="V57" s="50">
        <v>60</v>
      </c>
      <c r="W57" s="3"/>
      <c r="X57" s="3"/>
      <c r="Y57" s="3"/>
      <c r="Z57" s="3"/>
      <c r="AA57" s="3"/>
      <c r="AB57" s="3"/>
      <c r="AC57" s="3"/>
      <c r="AD57" s="3"/>
    </row>
    <row r="58" spans="1:30" x14ac:dyDescent="0.3">
      <c r="A58" s="5"/>
      <c r="B58" s="49"/>
      <c r="C58" s="48"/>
      <c r="D58" s="47"/>
      <c r="E58" s="47"/>
      <c r="F58" s="47"/>
      <c r="G58" s="47"/>
      <c r="H58" s="47"/>
      <c r="I58" s="46"/>
      <c r="J58" s="47"/>
      <c r="K58" s="47"/>
      <c r="L58" s="47"/>
      <c r="M58" s="47"/>
      <c r="N58" s="47"/>
      <c r="O58" s="46"/>
      <c r="P58" s="46"/>
      <c r="Q58" s="46"/>
      <c r="R58" s="46"/>
      <c r="S58" s="46"/>
      <c r="T58" s="46"/>
      <c r="U58" s="46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3">
      <c r="A59" s="5"/>
      <c r="B59" s="45" t="s">
        <v>13</v>
      </c>
      <c r="C59" s="44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2"/>
      <c r="W59" s="42"/>
      <c r="X59" s="42"/>
      <c r="Y59" s="42"/>
      <c r="Z59" s="42"/>
      <c r="AA59" s="42"/>
      <c r="AB59" s="41"/>
      <c r="AC59" s="3"/>
      <c r="AD59" s="3"/>
    </row>
    <row r="60" spans="1:30" x14ac:dyDescent="0.3">
      <c r="A60" s="5"/>
      <c r="B60" s="40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1"/>
      <c r="AC60" s="3"/>
      <c r="AD60" s="3"/>
    </row>
    <row r="61" spans="1:30" x14ac:dyDescent="0.3">
      <c r="A61" s="5"/>
      <c r="B61" s="39" t="s">
        <v>12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22"/>
      <c r="W61" s="22"/>
      <c r="X61" s="22"/>
      <c r="Y61" s="22"/>
      <c r="Z61" s="22"/>
      <c r="AA61" s="22"/>
      <c r="AB61" s="21"/>
      <c r="AC61" s="3"/>
      <c r="AD61" s="3"/>
    </row>
    <row r="62" spans="1:30" x14ac:dyDescent="0.3">
      <c r="A62" s="5"/>
      <c r="B62" s="30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22"/>
      <c r="W62" s="22"/>
      <c r="X62" s="22"/>
      <c r="Y62" s="22"/>
      <c r="Z62" s="22"/>
      <c r="AA62" s="22"/>
      <c r="AB62" s="21"/>
      <c r="AC62" s="3"/>
      <c r="AD62" s="3"/>
    </row>
    <row r="63" spans="1:30" x14ac:dyDescent="0.3">
      <c r="A63" s="5"/>
      <c r="B63" s="30" t="s">
        <v>11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22"/>
      <c r="W63" s="22"/>
      <c r="X63" s="22"/>
      <c r="Y63" s="22"/>
      <c r="Z63" s="22"/>
      <c r="AA63" s="22"/>
      <c r="AB63" s="21"/>
      <c r="AC63" s="3"/>
      <c r="AD63" s="3"/>
    </row>
    <row r="64" spans="1:30" x14ac:dyDescent="0.3">
      <c r="A64" s="5"/>
      <c r="B64" s="31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2"/>
      <c r="W64" s="22"/>
      <c r="X64" s="22"/>
      <c r="Y64" s="22"/>
      <c r="Z64" s="22"/>
      <c r="AA64" s="22"/>
      <c r="AB64" s="21"/>
      <c r="AC64" s="3"/>
      <c r="AD64" s="3"/>
    </row>
    <row r="65" spans="1:30" x14ac:dyDescent="0.3">
      <c r="A65" s="5"/>
      <c r="B65" s="31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2"/>
      <c r="W65" s="22"/>
      <c r="X65" s="22"/>
      <c r="Y65" s="22"/>
      <c r="Z65" s="22"/>
      <c r="AA65" s="22"/>
      <c r="AB65" s="21"/>
      <c r="AC65" s="3"/>
      <c r="AD65" s="3"/>
    </row>
    <row r="66" spans="1:30" x14ac:dyDescent="0.3">
      <c r="A66" s="5"/>
      <c r="B66" s="37" t="s">
        <v>10</v>
      </c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2"/>
      <c r="W66" s="22"/>
      <c r="X66" s="22"/>
      <c r="Y66" s="22"/>
      <c r="Z66" s="22"/>
      <c r="AA66" s="22"/>
      <c r="AB66" s="21"/>
      <c r="AC66" s="3"/>
      <c r="AD66" s="3"/>
    </row>
    <row r="67" spans="1:30" x14ac:dyDescent="0.3">
      <c r="A67" s="5"/>
      <c r="B67" s="31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2"/>
      <c r="W67" s="22"/>
      <c r="X67" s="22"/>
      <c r="Y67" s="22"/>
      <c r="Z67" s="22"/>
      <c r="AA67" s="22"/>
      <c r="AB67" s="21"/>
      <c r="AC67" s="3"/>
      <c r="AD67" s="3"/>
    </row>
    <row r="68" spans="1:30" x14ac:dyDescent="0.3">
      <c r="A68" s="5" t="s">
        <v>9</v>
      </c>
      <c r="B68" s="37" t="s">
        <v>8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2"/>
      <c r="W68" s="22"/>
      <c r="X68" s="22"/>
      <c r="Y68" s="22"/>
      <c r="Z68" s="22"/>
      <c r="AA68" s="22"/>
      <c r="AB68" s="21"/>
      <c r="AC68" s="3"/>
      <c r="AD68" s="3"/>
    </row>
    <row r="69" spans="1:30" x14ac:dyDescent="0.3">
      <c r="A69" s="5"/>
      <c r="B69" s="31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2"/>
      <c r="W69" s="22"/>
      <c r="X69" s="22"/>
      <c r="Y69" s="22"/>
      <c r="Z69" s="22"/>
      <c r="AA69" s="22"/>
      <c r="AB69" s="21"/>
      <c r="AC69" s="3"/>
      <c r="AD69" s="3"/>
    </row>
    <row r="70" spans="1:30" s="32" customFormat="1" x14ac:dyDescent="0.3">
      <c r="A70" s="38"/>
      <c r="B70" s="37" t="s">
        <v>7</v>
      </c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5"/>
      <c r="W70" s="35"/>
      <c r="X70" s="35"/>
      <c r="Y70" s="35"/>
      <c r="Z70" s="35"/>
      <c r="AA70" s="35"/>
      <c r="AB70" s="34"/>
      <c r="AC70" s="33"/>
      <c r="AD70" s="33"/>
    </row>
    <row r="71" spans="1:30" x14ac:dyDescent="0.3">
      <c r="A71" s="5"/>
      <c r="B71" s="31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2"/>
      <c r="W71" s="22"/>
      <c r="X71" s="22"/>
      <c r="Y71" s="22"/>
      <c r="Z71" s="22"/>
      <c r="AA71" s="22"/>
      <c r="AB71" s="21"/>
      <c r="AC71" s="3"/>
      <c r="AD71" s="3"/>
    </row>
    <row r="72" spans="1:30" s="32" customFormat="1" x14ac:dyDescent="0.3">
      <c r="A72" s="38"/>
      <c r="B72" s="37"/>
      <c r="C72" s="36" t="s">
        <v>6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5"/>
      <c r="W72" s="35"/>
      <c r="X72" s="35"/>
      <c r="Y72" s="35"/>
      <c r="Z72" s="35"/>
      <c r="AA72" s="35"/>
      <c r="AB72" s="34"/>
      <c r="AC72" s="33"/>
      <c r="AD72" s="33"/>
    </row>
    <row r="73" spans="1:30" x14ac:dyDescent="0.3">
      <c r="A73" s="5"/>
      <c r="B73" s="31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2"/>
      <c r="W73" s="22"/>
      <c r="X73" s="22"/>
      <c r="Y73" s="22"/>
      <c r="Z73" s="22"/>
      <c r="AA73" s="22"/>
      <c r="AB73" s="21"/>
      <c r="AC73" s="3"/>
      <c r="AD73" s="3"/>
    </row>
    <row r="74" spans="1:30" x14ac:dyDescent="0.3">
      <c r="A74" s="5"/>
      <c r="B74" s="31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2"/>
      <c r="W74" s="22"/>
      <c r="X74" s="22"/>
      <c r="Y74" s="22"/>
      <c r="Z74" s="22"/>
      <c r="AA74" s="22"/>
      <c r="AB74" s="21"/>
      <c r="AC74" s="3"/>
      <c r="AD74" s="3"/>
    </row>
    <row r="75" spans="1:30" x14ac:dyDescent="0.3">
      <c r="A75" s="5"/>
      <c r="B75" s="31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2"/>
      <c r="W75" s="22"/>
      <c r="X75" s="22"/>
      <c r="Y75" s="22"/>
      <c r="Z75" s="22"/>
      <c r="AA75" s="22"/>
      <c r="AB75" s="21"/>
      <c r="AC75" s="3"/>
      <c r="AD75" s="3"/>
    </row>
    <row r="76" spans="1:30" x14ac:dyDescent="0.3">
      <c r="A76" s="5"/>
      <c r="B76" s="31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2"/>
      <c r="W76" s="22"/>
      <c r="X76" s="22"/>
      <c r="Y76" s="22"/>
      <c r="Z76" s="22"/>
      <c r="AA76" s="22"/>
      <c r="AB76" s="21"/>
      <c r="AC76" s="3"/>
      <c r="AD76" s="3"/>
    </row>
    <row r="77" spans="1:30" x14ac:dyDescent="0.3">
      <c r="A77" s="5"/>
      <c r="B77" s="31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2"/>
      <c r="W77" s="22"/>
      <c r="X77" s="22"/>
      <c r="Y77" s="22"/>
      <c r="Z77" s="22"/>
      <c r="AA77" s="22"/>
      <c r="AB77" s="21"/>
      <c r="AC77" s="3"/>
      <c r="AD77" s="3"/>
    </row>
    <row r="78" spans="1:30" x14ac:dyDescent="0.3">
      <c r="A78" s="5"/>
      <c r="B78" s="31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2"/>
      <c r="W78" s="22"/>
      <c r="X78" s="22"/>
      <c r="Y78" s="22"/>
      <c r="Z78" s="22"/>
      <c r="AA78" s="22"/>
      <c r="AB78" s="21"/>
      <c r="AC78" s="3"/>
      <c r="AD78" s="3"/>
    </row>
    <row r="79" spans="1:30" x14ac:dyDescent="0.3">
      <c r="A79" s="5"/>
      <c r="B79" s="31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2"/>
      <c r="W79" s="22"/>
      <c r="X79" s="22"/>
      <c r="Y79" s="22"/>
      <c r="Z79" s="22"/>
      <c r="AA79" s="22"/>
      <c r="AB79" s="21"/>
      <c r="AC79" s="3"/>
      <c r="AD79" s="3"/>
    </row>
    <row r="80" spans="1:30" x14ac:dyDescent="0.3">
      <c r="A80" s="5"/>
      <c r="B80" s="31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2"/>
      <c r="W80" s="22"/>
      <c r="X80" s="22"/>
      <c r="Y80" s="22"/>
      <c r="Z80" s="22"/>
      <c r="AA80" s="22"/>
      <c r="AB80" s="21"/>
      <c r="AC80" s="3"/>
      <c r="AD80" s="3"/>
    </row>
    <row r="81" spans="1:30" x14ac:dyDescent="0.3">
      <c r="A81" s="5"/>
      <c r="B81" s="31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2"/>
      <c r="W81" s="22"/>
      <c r="X81" s="22"/>
      <c r="Y81" s="22"/>
      <c r="Z81" s="22"/>
      <c r="AA81" s="22"/>
      <c r="AB81" s="21"/>
      <c r="AC81" s="3"/>
      <c r="AD81" s="3"/>
    </row>
    <row r="82" spans="1:30" x14ac:dyDescent="0.3">
      <c r="A82" s="5"/>
      <c r="B82" s="30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22"/>
      <c r="W82" s="22"/>
      <c r="X82" s="22"/>
      <c r="Y82" s="22"/>
      <c r="Z82" s="22"/>
      <c r="AA82" s="22"/>
      <c r="AB82" s="21"/>
      <c r="AC82" s="3"/>
      <c r="AD82" s="3"/>
    </row>
    <row r="83" spans="1:30" x14ac:dyDescent="0.3">
      <c r="A83" s="5"/>
      <c r="B83" s="26"/>
      <c r="C83" s="29"/>
      <c r="D83" s="29"/>
      <c r="E83" s="29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2"/>
      <c r="W83" s="22"/>
      <c r="X83" s="22"/>
      <c r="Y83" s="22"/>
      <c r="Z83" s="22"/>
      <c r="AA83" s="22"/>
      <c r="AB83" s="21"/>
      <c r="AC83" s="3"/>
      <c r="AD83" s="3"/>
    </row>
    <row r="84" spans="1:30" x14ac:dyDescent="0.3">
      <c r="A84" s="5"/>
      <c r="B84" s="28"/>
      <c r="C84" s="27"/>
      <c r="D84" s="24"/>
      <c r="E84" s="24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2"/>
      <c r="W84" s="22"/>
      <c r="X84" s="22"/>
      <c r="Y84" s="22"/>
      <c r="Z84" s="22"/>
      <c r="AA84" s="22"/>
      <c r="AB84" s="21"/>
      <c r="AC84" s="3"/>
      <c r="AD84" s="3"/>
    </row>
    <row r="85" spans="1:30" x14ac:dyDescent="0.3">
      <c r="A85" s="5"/>
      <c r="B85" s="26"/>
      <c r="C85" s="25"/>
      <c r="D85" s="24"/>
      <c r="E85" s="24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2"/>
      <c r="W85" s="22"/>
      <c r="X85" s="22"/>
      <c r="Y85" s="22"/>
      <c r="Z85" s="22"/>
      <c r="AA85" s="22"/>
      <c r="AB85" s="21"/>
      <c r="AC85" s="3"/>
      <c r="AD85" s="3"/>
    </row>
    <row r="86" spans="1:30" x14ac:dyDescent="0.3">
      <c r="A86" s="5"/>
      <c r="B86" s="26"/>
      <c r="C86" s="25"/>
      <c r="D86" s="24"/>
      <c r="E86" s="24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2"/>
      <c r="W86" s="22"/>
      <c r="X86" s="22"/>
      <c r="Y86" s="22"/>
      <c r="Z86" s="22"/>
      <c r="AA86" s="22"/>
      <c r="AB86" s="21"/>
      <c r="AC86" s="3"/>
      <c r="AD86" s="3"/>
    </row>
    <row r="87" spans="1:30" x14ac:dyDescent="0.3">
      <c r="A87" s="5"/>
      <c r="B87" s="20"/>
      <c r="C87" s="19"/>
      <c r="D87" s="18"/>
      <c r="E87" s="18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6"/>
      <c r="W87" s="16"/>
      <c r="X87" s="16"/>
      <c r="Y87" s="16"/>
      <c r="Z87" s="16"/>
      <c r="AA87" s="16"/>
      <c r="AB87" s="15"/>
      <c r="AC87" s="3"/>
      <c r="AD87" s="3"/>
    </row>
    <row r="88" spans="1:30" x14ac:dyDescent="0.3">
      <c r="A88" s="14"/>
      <c r="B88" s="12"/>
      <c r="C88" s="13"/>
      <c r="D88" s="12"/>
      <c r="E88" s="12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3">
      <c r="A89" s="14"/>
      <c r="B89" s="12"/>
      <c r="C89" s="13"/>
      <c r="D89" s="12"/>
      <c r="E89" s="12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3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3">
      <c r="A91" s="5"/>
      <c r="B91" s="4" t="s">
        <v>5</v>
      </c>
      <c r="C91" s="10">
        <v>44105</v>
      </c>
      <c r="D91" s="4" t="s">
        <v>4</v>
      </c>
      <c r="E91" s="9" t="s">
        <v>3</v>
      </c>
      <c r="F91" s="9"/>
      <c r="G91" s="9"/>
      <c r="H91" s="4"/>
      <c r="I91" s="4" t="s">
        <v>2</v>
      </c>
      <c r="J91" s="8" t="s">
        <v>1</v>
      </c>
      <c r="K91" s="8"/>
      <c r="L91" s="8"/>
      <c r="M91" s="8"/>
      <c r="N91" s="4"/>
      <c r="O91" s="4"/>
      <c r="P91" s="4"/>
      <c r="Q91" s="4"/>
      <c r="R91" s="4"/>
      <c r="S91" s="4"/>
      <c r="T91" s="4"/>
      <c r="U91" s="4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3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3">
      <c r="A93" s="5"/>
      <c r="B93" s="4"/>
      <c r="C93" s="4"/>
      <c r="D93" s="4" t="s">
        <v>0</v>
      </c>
      <c r="E93" s="7"/>
      <c r="F93" s="7"/>
      <c r="G93" s="7"/>
      <c r="H93" s="4"/>
      <c r="I93" s="4" t="s">
        <v>0</v>
      </c>
      <c r="J93" s="6"/>
      <c r="K93" s="6"/>
      <c r="L93" s="6"/>
      <c r="M93" s="6"/>
      <c r="N93" s="4"/>
      <c r="O93" s="4"/>
      <c r="P93" s="4"/>
      <c r="Q93" s="4"/>
      <c r="R93" s="4"/>
      <c r="S93" s="4"/>
      <c r="T93" s="4"/>
      <c r="U93" s="4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3">
      <c r="A94" s="5"/>
      <c r="B94" s="4"/>
      <c r="C94" s="4"/>
      <c r="D94" s="4"/>
      <c r="E94" s="7"/>
      <c r="F94" s="7"/>
      <c r="G94" s="7"/>
      <c r="H94" s="4"/>
      <c r="I94" s="4"/>
      <c r="J94" s="6"/>
      <c r="K94" s="6"/>
      <c r="L94" s="6"/>
      <c r="M94" s="6"/>
      <c r="N94" s="4"/>
      <c r="O94" s="4"/>
      <c r="P94" s="4"/>
      <c r="Q94" s="4"/>
      <c r="R94" s="4"/>
      <c r="S94" s="4"/>
      <c r="T94" s="4"/>
      <c r="U94" s="4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3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3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3"/>
      <c r="W96" s="3"/>
      <c r="X96" s="3"/>
      <c r="Y96" s="3"/>
      <c r="Z96" s="3"/>
      <c r="AA96" s="3"/>
      <c r="AB96" s="3"/>
      <c r="AC96" s="3"/>
      <c r="AD96" s="3"/>
    </row>
    <row r="97" spans="29:30" hidden="1" x14ac:dyDescent="0.3">
      <c r="AC97" s="1"/>
      <c r="AD97" s="1"/>
    </row>
    <row r="98" spans="29:30" hidden="1" x14ac:dyDescent="0.3"/>
    <row r="99" spans="29:30" hidden="1" x14ac:dyDescent="0.3"/>
    <row r="100" spans="29:30" hidden="1" x14ac:dyDescent="0.3"/>
    <row r="101" spans="29:30" hidden="1" x14ac:dyDescent="0.3"/>
    <row r="102" spans="29:30" hidden="1" x14ac:dyDescent="0.3"/>
    <row r="103" spans="29:30" hidden="1" x14ac:dyDescent="0.3"/>
    <row r="104" spans="29:30" hidden="1" x14ac:dyDescent="0.3"/>
    <row r="105" spans="29:30" hidden="1" x14ac:dyDescent="0.3"/>
    <row r="106" spans="29:30" hidden="1" x14ac:dyDescent="0.3"/>
    <row r="107" spans="29:30" hidden="1" x14ac:dyDescent="0.3"/>
    <row r="108" spans="29:30" hidden="1" x14ac:dyDescent="0.3"/>
    <row r="109" spans="29:30" hidden="1" x14ac:dyDescent="0.3"/>
    <row r="110" spans="29:30" hidden="1" x14ac:dyDescent="0.3"/>
    <row r="111" spans="29:30" hidden="1" x14ac:dyDescent="0.3"/>
    <row r="112" spans="29:30" hidden="1" x14ac:dyDescent="0.3"/>
    <row r="113" ht="15" hidden="1" customHeight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t="15" hidden="1" customHeight="1" x14ac:dyDescent="0.3"/>
    <row r="128" ht="15" hidden="1" customHeight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</sheetData>
  <mergeCells count="65">
    <mergeCell ref="V10:AA10"/>
    <mergeCell ref="V25:AA25"/>
    <mergeCell ref="Y13:Y14"/>
    <mergeCell ref="Z13:Z14"/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S13:S14"/>
    <mergeCell ref="T13:T14"/>
    <mergeCell ref="U13:U14"/>
    <mergeCell ref="P25:U25"/>
    <mergeCell ref="P26:R26"/>
    <mergeCell ref="S26:S27"/>
    <mergeCell ref="T26:T27"/>
    <mergeCell ref="U26:U27"/>
    <mergeCell ref="D12:I12"/>
    <mergeCell ref="D10:I10"/>
    <mergeCell ref="D11:G11"/>
    <mergeCell ref="C10:C13"/>
    <mergeCell ref="D13:F13"/>
    <mergeCell ref="H26:H27"/>
    <mergeCell ref="I26:I27"/>
    <mergeCell ref="H13:H14"/>
    <mergeCell ref="E91:G91"/>
    <mergeCell ref="J91:M91"/>
    <mergeCell ref="B63:U63"/>
    <mergeCell ref="B82:U82"/>
    <mergeCell ref="D4:U4"/>
    <mergeCell ref="D8:U8"/>
    <mergeCell ref="C43:C44"/>
    <mergeCell ref="C46:C47"/>
    <mergeCell ref="C26:C27"/>
    <mergeCell ref="B62:U62"/>
    <mergeCell ref="D59:U59"/>
    <mergeCell ref="B61:U61"/>
    <mergeCell ref="B26:B27"/>
    <mergeCell ref="O13:O14"/>
    <mergeCell ref="J25:O25"/>
    <mergeCell ref="J26:L26"/>
    <mergeCell ref="M26:M27"/>
    <mergeCell ref="N26:N27"/>
    <mergeCell ref="O26:O27"/>
    <mergeCell ref="I13:I14"/>
    <mergeCell ref="D25:I25"/>
    <mergeCell ref="D26:F26"/>
    <mergeCell ref="G26:G27"/>
    <mergeCell ref="B10:B13"/>
    <mergeCell ref="P10:U10"/>
    <mergeCell ref="P11:S11"/>
    <mergeCell ref="P12:U12"/>
    <mergeCell ref="P13:R13"/>
    <mergeCell ref="G13:G14"/>
    <mergeCell ref="J10:O10"/>
    <mergeCell ref="J11:M11"/>
    <mergeCell ref="J12:O12"/>
    <mergeCell ref="J13:L13"/>
    <mergeCell ref="M13:M14"/>
    <mergeCell ref="N13:N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2021</vt:lpstr>
      <vt:lpstr>'NR 2021'!Oblast_tisku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Mareš</dc:creator>
  <cp:lastModifiedBy>Jan Mareš</cp:lastModifiedBy>
  <dcterms:created xsi:type="dcterms:W3CDTF">2020-12-30T20:05:53Z</dcterms:created>
  <dcterms:modified xsi:type="dcterms:W3CDTF">2020-12-30T20:06:14Z</dcterms:modified>
</cp:coreProperties>
</file>