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Rozpočet\Návrh rozpočtu r. 2020\ŠKOLY\"/>
    </mc:Choice>
  </mc:AlternateContent>
  <bookViews>
    <workbookView xWindow="0" yWindow="0" windowWidth="28800" windowHeight="12135"/>
  </bookViews>
  <sheets>
    <sheet name="ZŠ Na Příkopech" sheetId="1" r:id="rId1"/>
  </sheets>
  <definedNames>
    <definedName name="_xlnm.Print_Area" localSheetId="0">'ZŠ Na Příkopech'!$A$1:$AC$96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54" i="1" l="1"/>
  <c r="S54" i="1"/>
  <c r="M54" i="1"/>
  <c r="G54" i="1"/>
  <c r="Y53" i="1"/>
  <c r="S53" i="1"/>
  <c r="M53" i="1"/>
  <c r="G53" i="1"/>
  <c r="Y52" i="1"/>
  <c r="S52" i="1"/>
  <c r="M52" i="1"/>
  <c r="G52" i="1"/>
  <c r="Y51" i="1"/>
  <c r="S51" i="1"/>
  <c r="M51" i="1"/>
  <c r="G51" i="1"/>
  <c r="Y50" i="1"/>
  <c r="S50" i="1"/>
  <c r="M50" i="1"/>
  <c r="G50" i="1"/>
  <c r="W40" i="1"/>
  <c r="K40" i="1"/>
  <c r="Z39" i="1"/>
  <c r="X39" i="1"/>
  <c r="Y39" i="1" s="1"/>
  <c r="W39" i="1"/>
  <c r="V39" i="1"/>
  <c r="T39" i="1"/>
  <c r="R39" i="1"/>
  <c r="Q39" i="1"/>
  <c r="P39" i="1"/>
  <c r="S39" i="1" s="1"/>
  <c r="N39" i="1"/>
  <c r="L39" i="1"/>
  <c r="M39" i="1" s="1"/>
  <c r="K39" i="1"/>
  <c r="J39" i="1"/>
  <c r="H39" i="1"/>
  <c r="F39" i="1"/>
  <c r="E39" i="1"/>
  <c r="D39" i="1"/>
  <c r="G39" i="1" s="1"/>
  <c r="Y38" i="1"/>
  <c r="AA38" i="1" s="1"/>
  <c r="AB38" i="1" s="1"/>
  <c r="U38" i="1"/>
  <c r="S38" i="1"/>
  <c r="M38" i="1"/>
  <c r="O38" i="1" s="1"/>
  <c r="I38" i="1"/>
  <c r="G38" i="1"/>
  <c r="Y37" i="1"/>
  <c r="AA37" i="1" s="1"/>
  <c r="S37" i="1"/>
  <c r="U37" i="1" s="1"/>
  <c r="M37" i="1"/>
  <c r="O37" i="1" s="1"/>
  <c r="G37" i="1"/>
  <c r="I37" i="1" s="1"/>
  <c r="AA36" i="1"/>
  <c r="AB36" i="1" s="1"/>
  <c r="Y36" i="1"/>
  <c r="S36" i="1"/>
  <c r="U36" i="1" s="1"/>
  <c r="O36" i="1"/>
  <c r="M36" i="1"/>
  <c r="G36" i="1"/>
  <c r="I36" i="1" s="1"/>
  <c r="Y35" i="1"/>
  <c r="AA35" i="1" s="1"/>
  <c r="S35" i="1"/>
  <c r="U35" i="1" s="1"/>
  <c r="M35" i="1"/>
  <c r="O35" i="1" s="1"/>
  <c r="G35" i="1"/>
  <c r="I35" i="1" s="1"/>
  <c r="Y34" i="1"/>
  <c r="AA34" i="1" s="1"/>
  <c r="AB34" i="1" s="1"/>
  <c r="U34" i="1"/>
  <c r="S34" i="1"/>
  <c r="M34" i="1"/>
  <c r="O34" i="1" s="1"/>
  <c r="I34" i="1"/>
  <c r="G34" i="1"/>
  <c r="Y33" i="1"/>
  <c r="AA33" i="1" s="1"/>
  <c r="S33" i="1"/>
  <c r="U33" i="1" s="1"/>
  <c r="M33" i="1"/>
  <c r="O33" i="1" s="1"/>
  <c r="G33" i="1"/>
  <c r="I33" i="1" s="1"/>
  <c r="AA32" i="1"/>
  <c r="AB32" i="1" s="1"/>
  <c r="Y32" i="1"/>
  <c r="S32" i="1"/>
  <c r="U32" i="1" s="1"/>
  <c r="O32" i="1"/>
  <c r="M32" i="1"/>
  <c r="G32" i="1"/>
  <c r="I32" i="1" s="1"/>
  <c r="Y31" i="1"/>
  <c r="AA31" i="1" s="1"/>
  <c r="AB31" i="1" s="1"/>
  <c r="S31" i="1"/>
  <c r="U31" i="1" s="1"/>
  <c r="M31" i="1"/>
  <c r="O31" i="1" s="1"/>
  <c r="G31" i="1"/>
  <c r="I31" i="1" s="1"/>
  <c r="Y30" i="1"/>
  <c r="AA30" i="1" s="1"/>
  <c r="AB30" i="1" s="1"/>
  <c r="U30" i="1"/>
  <c r="S30" i="1"/>
  <c r="M30" i="1"/>
  <c r="O30" i="1" s="1"/>
  <c r="I30" i="1"/>
  <c r="G30" i="1"/>
  <c r="Y29" i="1"/>
  <c r="AA29" i="1" s="1"/>
  <c r="S29" i="1"/>
  <c r="U29" i="1" s="1"/>
  <c r="M29" i="1"/>
  <c r="O29" i="1" s="1"/>
  <c r="G29" i="1"/>
  <c r="I29" i="1" s="1"/>
  <c r="AA28" i="1"/>
  <c r="AB28" i="1" s="1"/>
  <c r="Y28" i="1"/>
  <c r="S28" i="1"/>
  <c r="U28" i="1" s="1"/>
  <c r="O28" i="1"/>
  <c r="M28" i="1"/>
  <c r="G28" i="1"/>
  <c r="I28" i="1" s="1"/>
  <c r="Z24" i="1"/>
  <c r="Z40" i="1" s="1"/>
  <c r="X24" i="1"/>
  <c r="X40" i="1" s="1"/>
  <c r="W24" i="1"/>
  <c r="V24" i="1"/>
  <c r="V40" i="1" s="1"/>
  <c r="T24" i="1"/>
  <c r="T40" i="1" s="1"/>
  <c r="R24" i="1"/>
  <c r="R40" i="1" s="1"/>
  <c r="Q24" i="1"/>
  <c r="Q40" i="1" s="1"/>
  <c r="P24" i="1"/>
  <c r="P40" i="1" s="1"/>
  <c r="N24" i="1"/>
  <c r="N40" i="1" s="1"/>
  <c r="L24" i="1"/>
  <c r="M24" i="1" s="1"/>
  <c r="M40" i="1" s="1"/>
  <c r="K24" i="1"/>
  <c r="J24" i="1"/>
  <c r="J40" i="1" s="1"/>
  <c r="H24" i="1"/>
  <c r="H40" i="1" s="1"/>
  <c r="F24" i="1"/>
  <c r="F40" i="1" s="1"/>
  <c r="E24" i="1"/>
  <c r="E40" i="1" s="1"/>
  <c r="D24" i="1"/>
  <c r="G24" i="1" s="1"/>
  <c r="G40" i="1" s="1"/>
  <c r="Y23" i="1"/>
  <c r="AA23" i="1" s="1"/>
  <c r="AB23" i="1" s="1"/>
  <c r="U23" i="1"/>
  <c r="S23" i="1"/>
  <c r="M23" i="1"/>
  <c r="O23" i="1" s="1"/>
  <c r="I23" i="1"/>
  <c r="G23" i="1"/>
  <c r="Y22" i="1"/>
  <c r="AA22" i="1" s="1"/>
  <c r="S22" i="1"/>
  <c r="U22" i="1" s="1"/>
  <c r="M22" i="1"/>
  <c r="O22" i="1" s="1"/>
  <c r="G22" i="1"/>
  <c r="I22" i="1" s="1"/>
  <c r="AA21" i="1"/>
  <c r="AB21" i="1" s="1"/>
  <c r="Y21" i="1"/>
  <c r="S21" i="1"/>
  <c r="U21" i="1" s="1"/>
  <c r="O21" i="1"/>
  <c r="M21" i="1"/>
  <c r="G21" i="1"/>
  <c r="I21" i="1" s="1"/>
  <c r="Y20" i="1"/>
  <c r="AA20" i="1" s="1"/>
  <c r="AB20" i="1" s="1"/>
  <c r="S20" i="1"/>
  <c r="U20" i="1" s="1"/>
  <c r="M20" i="1"/>
  <c r="O20" i="1" s="1"/>
  <c r="G20" i="1"/>
  <c r="I20" i="1" s="1"/>
  <c r="Y19" i="1"/>
  <c r="AA19" i="1" s="1"/>
  <c r="AB19" i="1" s="1"/>
  <c r="U19" i="1"/>
  <c r="S19" i="1"/>
  <c r="M19" i="1"/>
  <c r="O19" i="1" s="1"/>
  <c r="I19" i="1"/>
  <c r="G19" i="1"/>
  <c r="Y18" i="1"/>
  <c r="AA18" i="1" s="1"/>
  <c r="S18" i="1"/>
  <c r="U18" i="1" s="1"/>
  <c r="M18" i="1"/>
  <c r="O18" i="1" s="1"/>
  <c r="G18" i="1"/>
  <c r="I18" i="1" s="1"/>
  <c r="AA17" i="1"/>
  <c r="AB17" i="1" s="1"/>
  <c r="Y17" i="1"/>
  <c r="S17" i="1"/>
  <c r="U17" i="1" s="1"/>
  <c r="O17" i="1"/>
  <c r="M17" i="1"/>
  <c r="G17" i="1"/>
  <c r="I17" i="1" s="1"/>
  <c r="Y16" i="1"/>
  <c r="AA16" i="1" s="1"/>
  <c r="AB16" i="1" s="1"/>
  <c r="S16" i="1"/>
  <c r="U16" i="1" s="1"/>
  <c r="M16" i="1"/>
  <c r="O16" i="1" s="1"/>
  <c r="G16" i="1"/>
  <c r="I16" i="1" s="1"/>
  <c r="Y15" i="1"/>
  <c r="AA15" i="1" s="1"/>
  <c r="U15" i="1"/>
  <c r="S15" i="1"/>
  <c r="M15" i="1"/>
  <c r="O15" i="1" s="1"/>
  <c r="I15" i="1"/>
  <c r="I24" i="1" s="1"/>
  <c r="G15" i="1"/>
  <c r="AA24" i="1" l="1"/>
  <c r="AB15" i="1"/>
  <c r="AA39" i="1"/>
  <c r="AB39" i="1" s="1"/>
  <c r="AB35" i="1"/>
  <c r="O24" i="1"/>
  <c r="I39" i="1"/>
  <c r="I40" i="1" s="1"/>
  <c r="I41" i="1" s="1"/>
  <c r="AB18" i="1"/>
  <c r="U24" i="1"/>
  <c r="U40" i="1" s="1"/>
  <c r="U41" i="1" s="1"/>
  <c r="U39" i="1"/>
  <c r="AB22" i="1"/>
  <c r="AB29" i="1"/>
  <c r="AB33" i="1"/>
  <c r="O39" i="1"/>
  <c r="AB37" i="1"/>
  <c r="Y24" i="1"/>
  <c r="Y40" i="1" s="1"/>
  <c r="D40" i="1"/>
  <c r="L40" i="1"/>
  <c r="S24" i="1"/>
  <c r="S40" i="1" s="1"/>
  <c r="O40" i="1" l="1"/>
  <c r="O41" i="1" s="1"/>
  <c r="AA40" i="1"/>
  <c r="AB24" i="1"/>
  <c r="AA41" i="1" l="1"/>
  <c r="AB41" i="1" s="1"/>
  <c r="AB40" i="1"/>
</calcChain>
</file>

<file path=xl/sharedStrings.xml><?xml version="1.0" encoding="utf-8"?>
<sst xmlns="http://schemas.openxmlformats.org/spreadsheetml/2006/main" count="206" uniqueCount="111">
  <si>
    <t>Návrh rozpočtu 2020</t>
  </si>
  <si>
    <t>Název organizace:</t>
  </si>
  <si>
    <t>Základní škola Chomutov, Na Příkopech 895</t>
  </si>
  <si>
    <t>IČO:</t>
  </si>
  <si>
    <t>Sídlo:</t>
  </si>
  <si>
    <t>Na Příkopech 895, Chomutov</t>
  </si>
  <si>
    <t xml:space="preserve">Poř.č. řádku </t>
  </si>
  <si>
    <t>Ukazatel</t>
  </si>
  <si>
    <t>Skutečnost k 31.12.2018</t>
  </si>
  <si>
    <t>Schválený rozpočet (plán NaV 2019)-původní</t>
  </si>
  <si>
    <t>Skutečnost k 30.6.2019</t>
  </si>
  <si>
    <t>Plán 2020 (návrh rozpočtu organizace)</t>
  </si>
  <si>
    <t>Porovnání s rokem 2019</t>
  </si>
  <si>
    <t>Hlavní činnost</t>
  </si>
  <si>
    <t>Doplňková činnost</t>
  </si>
  <si>
    <t>Organizace celkem</t>
  </si>
  <si>
    <t>VÝNOSY</t>
  </si>
  <si>
    <t>Výnosy</t>
  </si>
  <si>
    <t>Výnosy Hl.Č. celkem</t>
  </si>
  <si>
    <t>Výnosy DČ</t>
  </si>
  <si>
    <t>zřizovatel</t>
  </si>
  <si>
    <t>ostatní transfery</t>
  </si>
  <si>
    <t>vlastní činnost</t>
  </si>
  <si>
    <t>1.</t>
  </si>
  <si>
    <t>Tržby  601-609</t>
  </si>
  <si>
    <t>2.</t>
  </si>
  <si>
    <t>Provozní příspěvek zřizovatele</t>
  </si>
  <si>
    <t>3.</t>
  </si>
  <si>
    <t>Účelový příspěvek zřizovatele (s vyúčtováním) - granty OŠ, OE</t>
  </si>
  <si>
    <t>4.</t>
  </si>
  <si>
    <t>Provozní dotace z jiných zdrojů (mimo SMCH)</t>
  </si>
  <si>
    <t>5.</t>
  </si>
  <si>
    <t>Zúčtování 403 do výnosů</t>
  </si>
  <si>
    <t>6.</t>
  </si>
  <si>
    <t>Zapojení fondů do výnosů</t>
  </si>
  <si>
    <t>7.</t>
  </si>
  <si>
    <t>Ostatní výnosy</t>
  </si>
  <si>
    <t>8.</t>
  </si>
  <si>
    <t>z toho: příjmy z pronájmu majetku</t>
  </si>
  <si>
    <t>9.</t>
  </si>
  <si>
    <t>příjmy z prodeje majetku</t>
  </si>
  <si>
    <t>10.</t>
  </si>
  <si>
    <t>Výnosy celkem</t>
  </si>
  <si>
    <t>NÁKLADY</t>
  </si>
  <si>
    <r>
      <t xml:space="preserve">NÁKLADY </t>
    </r>
    <r>
      <rPr>
        <sz val="11"/>
        <color theme="1"/>
        <rFont val="Calibri"/>
        <family val="2"/>
        <charset val="238"/>
        <scheme val="minor"/>
      </rPr>
      <t>(hrazené)</t>
    </r>
  </si>
  <si>
    <t>Náklady Hl.Č celkem</t>
  </si>
  <si>
    <t>Náklady DČ</t>
  </si>
  <si>
    <t>z příspěvku zřizovatele</t>
  </si>
  <si>
    <t>ostatních transferů</t>
  </si>
  <si>
    <t>z vlastních výnosů</t>
  </si>
  <si>
    <t>11.</t>
  </si>
  <si>
    <t>Opravy a udržování</t>
  </si>
  <si>
    <t>12.</t>
  </si>
  <si>
    <t>Spotřeba materiálu</t>
  </si>
  <si>
    <t>13.</t>
  </si>
  <si>
    <t>Spotřeba energie</t>
  </si>
  <si>
    <t xml:space="preserve"> </t>
  </si>
  <si>
    <t>14.</t>
  </si>
  <si>
    <t>Služby</t>
  </si>
  <si>
    <t>15.</t>
  </si>
  <si>
    <t>Mzdové náklady</t>
  </si>
  <si>
    <t>16.</t>
  </si>
  <si>
    <t>v tom:  mzdy zaměstnanců</t>
  </si>
  <si>
    <t>17.</t>
  </si>
  <si>
    <t>ostatní osobní náklady</t>
  </si>
  <si>
    <t>18.</t>
  </si>
  <si>
    <t>Povinné pojistné placené zaměstnavatelem</t>
  </si>
  <si>
    <t>19.</t>
  </si>
  <si>
    <t>Daně a poplatky</t>
  </si>
  <si>
    <t>20.</t>
  </si>
  <si>
    <t>Odpisy nehmotného a hmotného investičního majetku</t>
  </si>
  <si>
    <t>21.</t>
  </si>
  <si>
    <t>Ostatní náklady</t>
  </si>
  <si>
    <t>23.</t>
  </si>
  <si>
    <t>Náklady celkem</t>
  </si>
  <si>
    <t>25.</t>
  </si>
  <si>
    <t>Výsledek hospodaření</t>
  </si>
  <si>
    <t>26.</t>
  </si>
  <si>
    <t>Čistý zisk/ztráta (bez provozního příspěvku zřizovatele)</t>
  </si>
  <si>
    <t>Odvod do rozpočtu zřizovatele</t>
  </si>
  <si>
    <t>Celkem</t>
  </si>
  <si>
    <t>z provozu</t>
  </si>
  <si>
    <t>ostatní</t>
  </si>
  <si>
    <t>Investiční příspěvek/dotace</t>
  </si>
  <si>
    <t>Investiční příspěvek zřizovatel</t>
  </si>
  <si>
    <t>Ostatní investiční transfery</t>
  </si>
  <si>
    <t>Stavy peněžitých fondů</t>
  </si>
  <si>
    <t>Stav k 1.1.</t>
  </si>
  <si>
    <t>Příděl v roce</t>
  </si>
  <si>
    <t>Čerpání v roce</t>
  </si>
  <si>
    <t>Zůstatek k 31.12.</t>
  </si>
  <si>
    <t>Plán k 31.12.</t>
  </si>
  <si>
    <t>Plán k 1.1.</t>
  </si>
  <si>
    <t>Stavy fondů</t>
  </si>
  <si>
    <t>Rezervní fond</t>
  </si>
  <si>
    <t>Fond investic</t>
  </si>
  <si>
    <t>Fond odměn</t>
  </si>
  <si>
    <t>FKSP</t>
  </si>
  <si>
    <t>Průměrný přepočtený stav zaměstnanců k:</t>
  </si>
  <si>
    <t>1.1.</t>
  </si>
  <si>
    <t>31.12.</t>
  </si>
  <si>
    <t>Plán 31.12.</t>
  </si>
  <si>
    <t>Skutečnost k 30.6.</t>
  </si>
  <si>
    <t>Komentář k návrhu rozpočtu:</t>
  </si>
  <si>
    <t>projekt ŠABLONY zahájen k 1.9.2019, čerpání bude až v roce 2020 ve výši 1.200 tis a v roce 2021 ve výši 600 tis.-viz ost.transfery</t>
  </si>
  <si>
    <t>Dne:</t>
  </si>
  <si>
    <t xml:space="preserve">Sestavil: </t>
  </si>
  <si>
    <t>Moravcová Marcela</t>
  </si>
  <si>
    <t xml:space="preserve">Schválil: </t>
  </si>
  <si>
    <t>Hons Miloslav</t>
  </si>
  <si>
    <t>Podpis: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</si>
</sst>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5" formatCode="#,##0.0"/>
    <numFmt numFmtId="166" formatCode="#,##0.0_ ;[Red]\-#,##0.0\ "/>
  </numFmts>
  <fonts count="20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363636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Calibri"/>
      <family val="2"/>
      <charset val="238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216">
    <xf numFmtId="0" fontId="0" fillId="0" borderId="0" xfId="0"/>
    <xf numFmtId="0" fontId="0" fillId="2" borderId="0" xfId="0" applyFill="1" applyProtection="1"/>
    <xf numFmtId="10" fontId="0" fillId="2" borderId="0" xfId="0" applyNumberFormat="1" applyFont="1" applyFill="1" applyProtection="1"/>
    <xf numFmtId="0" fontId="0" fillId="2" borderId="0" xfId="0" applyFill="1"/>
    <xf numFmtId="0" fontId="0" fillId="0" borderId="0" xfId="0" applyFill="1"/>
    <xf numFmtId="0" fontId="4" fillId="2" borderId="0" xfId="0" applyFont="1" applyFill="1" applyProtection="1"/>
    <xf numFmtId="0" fontId="4" fillId="0" borderId="0" xfId="0" applyFont="1" applyFill="1" applyAlignment="1" applyProtection="1">
      <alignment horizontal="left"/>
      <protection locked="0"/>
    </xf>
    <xf numFmtId="0" fontId="3" fillId="0" borderId="0" xfId="0" applyFont="1" applyFill="1" applyAlignment="1" applyProtection="1">
      <alignment horizontal="left"/>
      <protection locked="0"/>
    </xf>
    <xf numFmtId="0" fontId="5" fillId="2" borderId="0" xfId="0" applyFont="1" applyFill="1" applyProtection="1"/>
    <xf numFmtId="0" fontId="0" fillId="0" borderId="0" xfId="0" applyFont="1" applyFill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center" vertical="center"/>
    </xf>
    <xf numFmtId="0" fontId="6" fillId="0" borderId="3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10" fontId="3" fillId="0" borderId="6" xfId="0" applyNumberFormat="1" applyFont="1" applyBorder="1" applyAlignment="1" applyProtection="1">
      <alignment horizontal="center" vertical="center" wrapText="1"/>
    </xf>
    <xf numFmtId="0" fontId="3" fillId="0" borderId="7" xfId="0" applyFont="1" applyBorder="1" applyAlignment="1" applyProtection="1">
      <alignment horizontal="center" vertical="center" wrapText="1"/>
    </xf>
    <xf numFmtId="0" fontId="3" fillId="0" borderId="8" xfId="0" applyFont="1" applyBorder="1" applyAlignment="1" applyProtection="1">
      <alignment horizontal="center" vertical="center"/>
    </xf>
    <xf numFmtId="0" fontId="3" fillId="3" borderId="9" xfId="0" applyFont="1" applyFill="1" applyBorder="1" applyAlignment="1" applyProtection="1">
      <alignment horizontal="center" vertical="center" wrapText="1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6" xfId="0" applyFont="1" applyFill="1" applyBorder="1" applyAlignment="1" applyProtection="1">
      <alignment horizontal="center" vertical="center" wrapText="1"/>
    </xf>
    <xf numFmtId="10" fontId="3" fillId="0" borderId="12" xfId="0" applyNumberFormat="1" applyFont="1" applyBorder="1" applyAlignment="1" applyProtection="1">
      <alignment horizontal="center" vertical="center" wrapText="1"/>
    </xf>
    <xf numFmtId="0" fontId="3" fillId="0" borderId="13" xfId="0" applyFont="1" applyBorder="1" applyAlignment="1" applyProtection="1">
      <alignment horizontal="center" vertical="center"/>
    </xf>
    <xf numFmtId="0" fontId="3" fillId="4" borderId="14" xfId="0" applyFont="1" applyFill="1" applyBorder="1" applyAlignment="1" applyProtection="1">
      <alignment horizontal="center" vertical="center" wrapText="1"/>
    </xf>
    <xf numFmtId="0" fontId="3" fillId="4" borderId="15" xfId="0" applyFont="1" applyFill="1" applyBorder="1" applyAlignment="1" applyProtection="1">
      <alignment horizontal="center" vertical="center" wrapText="1"/>
    </xf>
    <xf numFmtId="0" fontId="3" fillId="4" borderId="16" xfId="0" applyFont="1" applyFill="1" applyBorder="1" applyAlignment="1" applyProtection="1">
      <alignment horizontal="center" vertical="center" wrapText="1"/>
    </xf>
    <xf numFmtId="0" fontId="3" fillId="0" borderId="17" xfId="0" applyFont="1" applyBorder="1" applyAlignment="1" applyProtection="1">
      <alignment horizontal="center" vertical="center" wrapText="1"/>
    </xf>
    <xf numFmtId="0" fontId="3" fillId="0" borderId="18" xfId="0" applyFont="1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165" fontId="0" fillId="0" borderId="2" xfId="0" applyNumberForma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7" fillId="0" borderId="19" xfId="0" applyFont="1" applyBorder="1" applyAlignment="1" applyProtection="1">
      <alignment horizontal="center"/>
    </xf>
    <xf numFmtId="0" fontId="7" fillId="0" borderId="4" xfId="0" applyFont="1" applyBorder="1" applyAlignment="1" applyProtection="1">
      <alignment horizontal="center"/>
    </xf>
    <xf numFmtId="165" fontId="0" fillId="0" borderId="20" xfId="0" applyNumberForma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 wrapText="1"/>
    </xf>
    <xf numFmtId="0" fontId="3" fillId="0" borderId="21" xfId="0" applyFont="1" applyBorder="1" applyAlignment="1" applyProtection="1">
      <alignment horizontal="center" vertical="center" wrapText="1"/>
    </xf>
    <xf numFmtId="10" fontId="3" fillId="0" borderId="21" xfId="0" applyNumberFormat="1" applyFont="1" applyBorder="1" applyAlignment="1" applyProtection="1">
      <alignment horizontal="center" vertical="center" wrapText="1"/>
    </xf>
    <xf numFmtId="0" fontId="0" fillId="0" borderId="22" xfId="0" applyFill="1" applyBorder="1" applyAlignment="1" applyProtection="1">
      <alignment horizontal="center"/>
    </xf>
    <xf numFmtId="0" fontId="0" fillId="0" borderId="23" xfId="0" applyFill="1" applyBorder="1" applyProtection="1"/>
    <xf numFmtId="165" fontId="0" fillId="6" borderId="24" xfId="0" applyNumberFormat="1" applyFont="1" applyFill="1" applyBorder="1" applyAlignment="1" applyProtection="1">
      <alignment horizontal="right"/>
    </xf>
    <xf numFmtId="165" fontId="0" fillId="6" borderId="25" xfId="0" applyNumberFormat="1" applyFont="1" applyFill="1" applyBorder="1" applyAlignment="1" applyProtection="1">
      <alignment horizontal="right"/>
    </xf>
    <xf numFmtId="165" fontId="0" fillId="0" borderId="25" xfId="0" applyNumberFormat="1" applyFont="1" applyFill="1" applyBorder="1" applyAlignment="1" applyProtection="1">
      <alignment horizontal="right"/>
      <protection locked="0"/>
    </xf>
    <xf numFmtId="165" fontId="0" fillId="0" borderId="26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  <protection locked="0"/>
    </xf>
    <xf numFmtId="165" fontId="0" fillId="0" borderId="27" xfId="0" applyNumberFormat="1" applyFont="1" applyFill="1" applyBorder="1" applyAlignment="1" applyProtection="1">
      <alignment horizontal="right"/>
    </xf>
    <xf numFmtId="10" fontId="5" fillId="0" borderId="27" xfId="0" applyNumberFormat="1" applyFont="1" applyFill="1" applyBorder="1" applyProtection="1"/>
    <xf numFmtId="0" fontId="0" fillId="0" borderId="28" xfId="0" applyFill="1" applyBorder="1" applyAlignment="1" applyProtection="1">
      <alignment horizontal="center"/>
    </xf>
    <xf numFmtId="0" fontId="0" fillId="7" borderId="29" xfId="0" applyFill="1" applyBorder="1" applyProtection="1"/>
    <xf numFmtId="165" fontId="0" fillId="7" borderId="28" xfId="0" applyNumberFormat="1" applyFont="1" applyFill="1" applyBorder="1" applyAlignment="1" applyProtection="1">
      <alignment horizontal="right"/>
      <protection locked="0"/>
    </xf>
    <xf numFmtId="165" fontId="0" fillId="6" borderId="30" xfId="0" applyNumberFormat="1" applyFont="1" applyFill="1" applyBorder="1" applyAlignment="1" applyProtection="1">
      <alignment horizontal="right"/>
    </xf>
    <xf numFmtId="165" fontId="0" fillId="0" borderId="31" xfId="0" applyNumberFormat="1" applyFont="1" applyFill="1" applyBorder="1" applyAlignment="1" applyProtection="1">
      <alignment horizontal="right"/>
      <protection locked="0"/>
    </xf>
    <xf numFmtId="165" fontId="0" fillId="8" borderId="27" xfId="0" applyNumberFormat="1" applyFont="1" applyFill="1" applyBorder="1" applyAlignment="1" applyProtection="1">
      <alignment horizontal="right"/>
      <protection locked="0"/>
    </xf>
    <xf numFmtId="0" fontId="5" fillId="9" borderId="29" xfId="0" applyFont="1" applyFill="1" applyBorder="1" applyProtection="1"/>
    <xf numFmtId="165" fontId="2" fillId="9" borderId="28" xfId="0" applyNumberFormat="1" applyFont="1" applyFill="1" applyBorder="1" applyAlignment="1" applyProtection="1">
      <alignment horizontal="right"/>
      <protection locked="0"/>
    </xf>
    <xf numFmtId="165" fontId="2" fillId="6" borderId="30" xfId="0" applyNumberFormat="1" applyFont="1" applyFill="1" applyBorder="1" applyAlignment="1" applyProtection="1">
      <alignment horizontal="right"/>
    </xf>
    <xf numFmtId="165" fontId="0" fillId="8" borderId="32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Fill="1" applyBorder="1" applyAlignment="1" applyProtection="1">
      <alignment horizontal="left"/>
    </xf>
    <xf numFmtId="165" fontId="0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Fill="1" applyBorder="1" applyAlignment="1" applyProtection="1">
      <alignment horizontal="right"/>
      <protection locked="0"/>
    </xf>
    <xf numFmtId="0" fontId="5" fillId="0" borderId="29" xfId="0" applyFont="1" applyBorder="1" applyProtection="1"/>
    <xf numFmtId="165" fontId="2" fillId="6" borderId="28" xfId="0" applyNumberFormat="1" applyFont="1" applyFill="1" applyBorder="1" applyAlignment="1" applyProtection="1">
      <alignment horizontal="right"/>
    </xf>
    <xf numFmtId="165" fontId="2" fillId="0" borderId="30" xfId="0" applyNumberFormat="1" applyFont="1" applyBorder="1" applyAlignment="1" applyProtection="1">
      <alignment horizontal="right"/>
      <protection locked="0"/>
    </xf>
    <xf numFmtId="165" fontId="0" fillId="0" borderId="27" xfId="0" applyNumberFormat="1" applyFont="1" applyBorder="1" applyAlignment="1" applyProtection="1">
      <alignment horizontal="right"/>
      <protection locked="0"/>
    </xf>
    <xf numFmtId="0" fontId="8" fillId="0" borderId="29" xfId="0" applyFont="1" applyBorder="1" applyProtection="1"/>
    <xf numFmtId="165" fontId="0" fillId="0" borderId="30" xfId="0" applyNumberFormat="1" applyFont="1" applyBorder="1" applyAlignment="1" applyProtection="1">
      <alignment horizontal="right"/>
      <protection locked="0"/>
    </xf>
    <xf numFmtId="0" fontId="0" fillId="0" borderId="29" xfId="0" applyBorder="1" applyProtection="1"/>
    <xf numFmtId="165" fontId="0" fillId="0" borderId="32" xfId="0" applyNumberFormat="1" applyFont="1" applyBorder="1" applyAlignment="1" applyProtection="1">
      <alignment horizontal="right"/>
      <protection locked="0"/>
    </xf>
    <xf numFmtId="0" fontId="0" fillId="0" borderId="33" xfId="0" applyFill="1" applyBorder="1" applyAlignment="1" applyProtection="1">
      <alignment horizontal="center"/>
    </xf>
    <xf numFmtId="0" fontId="0" fillId="0" borderId="34" xfId="0" applyBorder="1" applyAlignment="1" applyProtection="1">
      <alignment horizontal="left" indent="5"/>
    </xf>
    <xf numFmtId="165" fontId="0" fillId="6" borderId="35" xfId="0" applyNumberFormat="1" applyFont="1" applyFill="1" applyBorder="1" applyAlignment="1" applyProtection="1">
      <alignment horizontal="right"/>
    </xf>
    <xf numFmtId="165" fontId="0" fillId="6" borderId="36" xfId="0" applyNumberFormat="1" applyFont="1" applyFill="1" applyBorder="1" applyAlignment="1" applyProtection="1">
      <alignment horizontal="right"/>
    </xf>
    <xf numFmtId="165" fontId="0" fillId="0" borderId="36" xfId="0" applyNumberFormat="1" applyFont="1" applyBorder="1" applyAlignment="1" applyProtection="1">
      <alignment horizontal="right"/>
      <protection locked="0"/>
    </xf>
    <xf numFmtId="165" fontId="0" fillId="0" borderId="37" xfId="0" applyNumberFormat="1" applyFont="1" applyFill="1" applyBorder="1" applyAlignment="1" applyProtection="1">
      <alignment horizontal="right"/>
      <protection locked="0"/>
    </xf>
    <xf numFmtId="165" fontId="0" fillId="0" borderId="38" xfId="0" applyNumberFormat="1" applyFont="1" applyBorder="1" applyAlignment="1" applyProtection="1">
      <alignment horizontal="right"/>
      <protection locked="0"/>
    </xf>
    <xf numFmtId="165" fontId="0" fillId="0" borderId="12" xfId="0" applyNumberFormat="1" applyFont="1" applyFill="1" applyBorder="1" applyAlignment="1" applyProtection="1">
      <alignment horizontal="right"/>
    </xf>
    <xf numFmtId="10" fontId="5" fillId="0" borderId="12" xfId="0" applyNumberFormat="1" applyFont="1" applyFill="1" applyBorder="1" applyProtection="1"/>
    <xf numFmtId="0" fontId="3" fillId="0" borderId="39" xfId="0" applyFont="1" applyFill="1" applyBorder="1" applyAlignment="1" applyProtection="1">
      <alignment horizontal="center"/>
    </xf>
    <xf numFmtId="0" fontId="3" fillId="4" borderId="40" xfId="0" applyFont="1" applyFill="1" applyBorder="1" applyProtection="1"/>
    <xf numFmtId="165" fontId="3" fillId="4" borderId="1" xfId="0" applyNumberFormat="1" applyFont="1" applyFill="1" applyBorder="1" applyAlignment="1" applyProtection="1">
      <alignment horizontal="right"/>
    </xf>
    <xf numFmtId="165" fontId="3" fillId="4" borderId="10" xfId="0" applyNumberFormat="1" applyFont="1" applyFill="1" applyBorder="1" applyAlignment="1" applyProtection="1">
      <alignment horizontal="right"/>
    </xf>
    <xf numFmtId="165" fontId="3" fillId="4" borderId="11" xfId="0" applyNumberFormat="1" applyFont="1" applyFill="1" applyBorder="1" applyAlignment="1" applyProtection="1">
      <alignment horizontal="right"/>
    </xf>
    <xf numFmtId="165" fontId="3" fillId="4" borderId="6" xfId="0" applyNumberFormat="1" applyFont="1" applyFill="1" applyBorder="1" applyAlignment="1" applyProtection="1">
      <alignment horizontal="right"/>
    </xf>
    <xf numFmtId="10" fontId="5" fillId="4" borderId="39" xfId="0" applyNumberFormat="1" applyFont="1" applyFill="1" applyBorder="1" applyProtection="1"/>
    <xf numFmtId="0" fontId="0" fillId="5" borderId="41" xfId="0" applyFill="1" applyBorder="1" applyAlignment="1" applyProtection="1">
      <alignment horizontal="center"/>
    </xf>
    <xf numFmtId="0" fontId="3" fillId="5" borderId="40" xfId="0" applyFont="1" applyFill="1" applyBorder="1" applyProtection="1"/>
    <xf numFmtId="165" fontId="9" fillId="9" borderId="14" xfId="0" applyNumberFormat="1" applyFont="1" applyFill="1" applyBorder="1" applyAlignment="1" applyProtection="1">
      <alignment horizontal="center"/>
    </xf>
    <xf numFmtId="165" fontId="9" fillId="9" borderId="15" xfId="0" applyNumberFormat="1" applyFont="1" applyFill="1" applyBorder="1" applyAlignment="1" applyProtection="1">
      <alignment horizontal="center"/>
    </xf>
    <xf numFmtId="165" fontId="9" fillId="9" borderId="40" xfId="0" applyNumberFormat="1" applyFont="1" applyFill="1" applyBorder="1" applyAlignment="1" applyProtection="1">
      <alignment horizontal="center"/>
    </xf>
    <xf numFmtId="165" fontId="9" fillId="9" borderId="42" xfId="0" applyNumberFormat="1" applyFont="1" applyFill="1" applyBorder="1" applyAlignment="1" applyProtection="1">
      <alignment horizontal="center"/>
    </xf>
    <xf numFmtId="10" fontId="10" fillId="0" borderId="6" xfId="0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 wrapText="1"/>
    </xf>
    <xf numFmtId="0" fontId="3" fillId="0" borderId="14" xfId="0" applyFont="1" applyBorder="1" applyAlignment="1" applyProtection="1">
      <alignment horizontal="center"/>
    </xf>
    <xf numFmtId="0" fontId="3" fillId="0" borderId="15" xfId="0" applyFont="1" applyBorder="1" applyAlignment="1" applyProtection="1">
      <alignment horizontal="center"/>
    </xf>
    <xf numFmtId="165" fontId="0" fillId="0" borderId="2" xfId="0" applyNumberFormat="1" applyFont="1" applyBorder="1" applyAlignment="1" applyProtection="1">
      <alignment horizontal="center" vertical="center"/>
    </xf>
    <xf numFmtId="0" fontId="0" fillId="0" borderId="6" xfId="0" applyFont="1" applyBorder="1" applyAlignment="1" applyProtection="1">
      <alignment horizontal="center" vertical="center"/>
    </xf>
    <xf numFmtId="0" fontId="11" fillId="0" borderId="42" xfId="0" applyFont="1" applyFill="1" applyBorder="1" applyAlignment="1" applyProtection="1">
      <alignment horizontal="center" vertical="center"/>
    </xf>
    <xf numFmtId="10" fontId="10" fillId="0" borderId="12" xfId="0" applyNumberFormat="1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wrapText="1"/>
    </xf>
    <xf numFmtId="0" fontId="12" fillId="0" borderId="19" xfId="0" applyFont="1" applyBorder="1" applyAlignment="1" applyProtection="1">
      <alignment horizontal="center"/>
    </xf>
    <xf numFmtId="0" fontId="12" fillId="0" borderId="4" xfId="0" applyFont="1" applyBorder="1" applyAlignment="1" applyProtection="1">
      <alignment horizontal="center"/>
    </xf>
    <xf numFmtId="0" fontId="12" fillId="0" borderId="43" xfId="0" applyFont="1" applyBorder="1" applyAlignment="1" applyProtection="1">
      <alignment horizontal="center"/>
    </xf>
    <xf numFmtId="165" fontId="0" fillId="0" borderId="20" xfId="0" applyNumberFormat="1" applyFont="1" applyBorder="1" applyAlignment="1" applyProtection="1">
      <alignment horizontal="center" vertical="center"/>
    </xf>
    <xf numFmtId="0" fontId="0" fillId="0" borderId="21" xfId="0" applyFont="1" applyBorder="1" applyAlignment="1" applyProtection="1">
      <alignment horizontal="center" vertical="center"/>
    </xf>
    <xf numFmtId="0" fontId="11" fillId="0" borderId="44" xfId="0" applyFont="1" applyFill="1" applyBorder="1" applyAlignment="1" applyProtection="1">
      <alignment horizontal="center" vertical="center"/>
    </xf>
    <xf numFmtId="10" fontId="10" fillId="0" borderId="21" xfId="0" applyNumberFormat="1" applyFont="1" applyFill="1" applyBorder="1" applyAlignment="1" applyProtection="1">
      <alignment horizontal="center" vertical="center" wrapText="1"/>
    </xf>
    <xf numFmtId="0" fontId="0" fillId="0" borderId="23" xfId="0" applyBorder="1" applyProtection="1"/>
    <xf numFmtId="165" fontId="0" fillId="0" borderId="45" xfId="0" applyNumberFormat="1" applyFont="1" applyBorder="1" applyProtection="1">
      <protection locked="0"/>
    </xf>
    <xf numFmtId="165" fontId="0" fillId="0" borderId="46" xfId="0" applyNumberFormat="1" applyFont="1" applyBorder="1" applyProtection="1">
      <protection locked="0"/>
    </xf>
    <xf numFmtId="165" fontId="0" fillId="0" borderId="47" xfId="0" applyNumberFormat="1" applyFont="1" applyFill="1" applyBorder="1" applyAlignment="1" applyProtection="1">
      <alignment horizontal="right"/>
    </xf>
    <xf numFmtId="165" fontId="0" fillId="0" borderId="22" xfId="0" applyNumberFormat="1" applyFont="1" applyBorder="1" applyProtection="1">
      <protection locked="0"/>
    </xf>
    <xf numFmtId="0" fontId="0" fillId="0" borderId="29" xfId="0" applyFill="1" applyBorder="1" applyProtection="1"/>
    <xf numFmtId="165" fontId="0" fillId="0" borderId="48" xfId="0" applyNumberFormat="1" applyFont="1" applyFill="1" applyBorder="1" applyProtection="1">
      <protection locked="0"/>
    </xf>
    <xf numFmtId="165" fontId="0" fillId="0" borderId="49" xfId="0" applyNumberFormat="1" applyFont="1" applyBorder="1" applyProtection="1">
      <protection locked="0"/>
    </xf>
    <xf numFmtId="165" fontId="0" fillId="0" borderId="49" xfId="0" applyNumberFormat="1" applyFont="1" applyFill="1" applyBorder="1" applyProtection="1">
      <protection locked="0"/>
    </xf>
    <xf numFmtId="165" fontId="0" fillId="0" borderId="28" xfId="0" applyNumberFormat="1" applyFont="1" applyFill="1" applyBorder="1" applyProtection="1">
      <protection locked="0"/>
    </xf>
    <xf numFmtId="165" fontId="0" fillId="0" borderId="48" xfId="0" applyNumberFormat="1" applyFont="1" applyBorder="1" applyProtection="1">
      <protection locked="0"/>
    </xf>
    <xf numFmtId="165" fontId="0" fillId="0" borderId="28" xfId="0" applyNumberFormat="1" applyFont="1" applyBorder="1" applyProtection="1">
      <protection locked="0"/>
    </xf>
    <xf numFmtId="0" fontId="0" fillId="0" borderId="48" xfId="0" applyFont="1" applyBorder="1" applyProtection="1">
      <protection locked="0"/>
    </xf>
    <xf numFmtId="0" fontId="0" fillId="0" borderId="28" xfId="0" applyFont="1" applyBorder="1" applyProtection="1">
      <protection locked="0"/>
    </xf>
    <xf numFmtId="0" fontId="5" fillId="0" borderId="29" xfId="0" applyFont="1" applyBorder="1" applyAlignment="1" applyProtection="1">
      <alignment horizontal="left" indent="5"/>
    </xf>
    <xf numFmtId="0" fontId="0" fillId="0" borderId="35" xfId="0" applyFill="1" applyBorder="1" applyAlignment="1" applyProtection="1">
      <alignment horizontal="center"/>
    </xf>
    <xf numFmtId="0" fontId="0" fillId="0" borderId="50" xfId="0" applyBorder="1" applyProtection="1"/>
    <xf numFmtId="165" fontId="0" fillId="0" borderId="51" xfId="0" applyNumberFormat="1" applyFont="1" applyBorder="1" applyProtection="1">
      <protection locked="0"/>
    </xf>
    <xf numFmtId="165" fontId="0" fillId="0" borderId="52" xfId="0" applyNumberFormat="1" applyFont="1" applyBorder="1" applyProtection="1">
      <protection locked="0"/>
    </xf>
    <xf numFmtId="165" fontId="0" fillId="0" borderId="35" xfId="0" applyNumberFormat="1" applyFont="1" applyBorder="1" applyProtection="1">
      <protection locked="0"/>
    </xf>
    <xf numFmtId="0" fontId="3" fillId="9" borderId="14" xfId="0" applyFont="1" applyFill="1" applyBorder="1" applyProtection="1"/>
    <xf numFmtId="165" fontId="3" fillId="9" borderId="19" xfId="0" applyNumberFormat="1" applyFont="1" applyFill="1" applyBorder="1" applyProtection="1"/>
    <xf numFmtId="165" fontId="0" fillId="9" borderId="46" xfId="0" applyNumberFormat="1" applyFont="1" applyFill="1" applyBorder="1" applyProtection="1">
      <protection locked="0"/>
    </xf>
    <xf numFmtId="165" fontId="3" fillId="9" borderId="16" xfId="0" applyNumberFormat="1" applyFont="1" applyFill="1" applyBorder="1" applyProtection="1"/>
    <xf numFmtId="165" fontId="3" fillId="9" borderId="39" xfId="0" applyNumberFormat="1" applyFont="1" applyFill="1" applyBorder="1" applyProtection="1"/>
    <xf numFmtId="10" fontId="5" fillId="9" borderId="39" xfId="0" applyNumberFormat="1" applyFont="1" applyFill="1" applyBorder="1" applyProtection="1"/>
    <xf numFmtId="0" fontId="6" fillId="0" borderId="53" xfId="0" applyFont="1" applyFill="1" applyBorder="1" applyAlignment="1" applyProtection="1">
      <alignment horizontal="center"/>
    </xf>
    <xf numFmtId="0" fontId="6" fillId="10" borderId="53" xfId="0" applyFont="1" applyFill="1" applyBorder="1" applyAlignment="1" applyProtection="1">
      <alignment horizontal="left"/>
    </xf>
    <xf numFmtId="166" fontId="6" fillId="10" borderId="53" xfId="0" applyNumberFormat="1" applyFont="1" applyFill="1" applyBorder="1" applyAlignment="1" applyProtection="1"/>
    <xf numFmtId="166" fontId="13" fillId="11" borderId="53" xfId="0" applyNumberFormat="1" applyFont="1" applyFill="1" applyBorder="1" applyAlignment="1" applyProtection="1"/>
    <xf numFmtId="166" fontId="13" fillId="11" borderId="6" xfId="0" applyNumberFormat="1" applyFont="1" applyFill="1" applyBorder="1" applyAlignment="1" applyProtection="1"/>
    <xf numFmtId="10" fontId="1" fillId="11" borderId="27" xfId="0" applyNumberFormat="1" applyFont="1" applyFill="1" applyBorder="1" applyProtection="1"/>
    <xf numFmtId="0" fontId="14" fillId="0" borderId="14" xfId="0" applyFont="1" applyFill="1" applyBorder="1" applyAlignment="1" applyProtection="1">
      <alignment horizontal="center"/>
    </xf>
    <xf numFmtId="0" fontId="14" fillId="0" borderId="14" xfId="0" applyFont="1" applyBorder="1" applyProtection="1"/>
    <xf numFmtId="165" fontId="15" fillId="5" borderId="19" xfId="0" applyNumberFormat="1" applyFont="1" applyFill="1" applyBorder="1" applyAlignment="1" applyProtection="1">
      <alignment horizontal="center"/>
    </xf>
    <xf numFmtId="165" fontId="15" fillId="5" borderId="4" xfId="0" applyNumberFormat="1" applyFont="1" applyFill="1" applyBorder="1" applyProtection="1"/>
    <xf numFmtId="0" fontId="14" fillId="5" borderId="4" xfId="0" applyFont="1" applyFill="1" applyBorder="1" applyProtection="1"/>
    <xf numFmtId="165" fontId="15" fillId="5" borderId="43" xfId="0" applyNumberFormat="1" applyFont="1" applyFill="1" applyBorder="1" applyProtection="1"/>
    <xf numFmtId="166" fontId="14" fillId="12" borderId="39" xfId="0" applyNumberFormat="1" applyFont="1" applyFill="1" applyBorder="1" applyProtection="1"/>
    <xf numFmtId="165" fontId="15" fillId="5" borderId="5" xfId="0" applyNumberFormat="1" applyFont="1" applyFill="1" applyBorder="1" applyProtection="1"/>
    <xf numFmtId="0" fontId="0" fillId="2" borderId="0" xfId="0" applyFill="1" applyBorder="1" applyProtection="1"/>
    <xf numFmtId="0" fontId="0" fillId="2" borderId="0" xfId="0" applyFont="1" applyFill="1" applyBorder="1" applyAlignment="1" applyProtection="1">
      <alignment horizontal="center"/>
    </xf>
    <xf numFmtId="0" fontId="3" fillId="2" borderId="0" xfId="0" applyFont="1" applyFill="1" applyBorder="1" applyProtection="1"/>
    <xf numFmtId="165" fontId="3" fillId="2" borderId="0" xfId="0" applyNumberFormat="1" applyFont="1" applyFill="1" applyBorder="1" applyAlignment="1" applyProtection="1">
      <alignment horizontal="center"/>
    </xf>
    <xf numFmtId="165" fontId="3" fillId="2" borderId="0" xfId="0" applyNumberFormat="1" applyFont="1" applyFill="1" applyBorder="1" applyProtection="1"/>
    <xf numFmtId="0" fontId="0" fillId="2" borderId="0" xfId="0" applyFill="1" applyBorder="1"/>
    <xf numFmtId="0" fontId="0" fillId="0" borderId="0" xfId="0" applyFill="1" applyBorder="1"/>
    <xf numFmtId="0" fontId="0" fillId="2" borderId="0" xfId="0" applyFill="1" applyBorder="1" applyAlignment="1" applyProtection="1">
      <alignment horizontal="center"/>
    </xf>
    <xf numFmtId="0" fontId="3" fillId="13" borderId="41" xfId="0" applyFont="1" applyFill="1" applyBorder="1" applyAlignment="1" applyProtection="1">
      <alignment horizontal="left" vertical="center"/>
    </xf>
    <xf numFmtId="165" fontId="3" fillId="5" borderId="19" xfId="0" applyNumberFormat="1" applyFont="1" applyFill="1" applyBorder="1" applyProtection="1">
      <protection locked="0"/>
    </xf>
    <xf numFmtId="165" fontId="3" fillId="5" borderId="4" xfId="0" applyNumberFormat="1" applyFont="1" applyFill="1" applyBorder="1" applyProtection="1"/>
    <xf numFmtId="165" fontId="3" fillId="5" borderId="5" xfId="0" applyNumberFormat="1" applyFont="1" applyFill="1" applyBorder="1" applyProtection="1"/>
    <xf numFmtId="165" fontId="15" fillId="2" borderId="0" xfId="0" applyNumberFormat="1" applyFont="1" applyFill="1" applyBorder="1" applyAlignment="1" applyProtection="1">
      <alignment horizontal="right"/>
    </xf>
    <xf numFmtId="0" fontId="3" fillId="13" borderId="54" xfId="0" applyFont="1" applyFill="1" applyBorder="1" applyAlignment="1" applyProtection="1">
      <alignment horizontal="left" vertical="center"/>
    </xf>
    <xf numFmtId="165" fontId="3" fillId="0" borderId="17" xfId="0" applyNumberFormat="1" applyFont="1" applyFill="1" applyBorder="1" applyProtection="1">
      <protection locked="0"/>
    </xf>
    <xf numFmtId="165" fontId="3" fillId="0" borderId="55" xfId="0" applyNumberFormat="1" applyFont="1" applyFill="1" applyBorder="1" applyProtection="1">
      <protection locked="0"/>
    </xf>
    <xf numFmtId="165" fontId="3" fillId="0" borderId="20" xfId="0" applyNumberFormat="1" applyFont="1" applyFill="1" applyBorder="1" applyProtection="1">
      <protection locked="0"/>
    </xf>
    <xf numFmtId="165" fontId="3" fillId="2" borderId="0" xfId="0" applyNumberFormat="1" applyFont="1" applyFill="1" applyBorder="1" applyProtection="1">
      <protection locked="0"/>
    </xf>
    <xf numFmtId="165" fontId="16" fillId="5" borderId="19" xfId="0" applyNumberFormat="1" applyFont="1" applyFill="1" applyBorder="1" applyAlignment="1" applyProtection="1">
      <alignment horizontal="center" wrapText="1"/>
      <protection locked="0"/>
    </xf>
    <xf numFmtId="165" fontId="16" fillId="5" borderId="5" xfId="0" applyNumberFormat="1" applyFont="1" applyFill="1" applyBorder="1" applyAlignment="1" applyProtection="1">
      <alignment horizontal="center" wrapText="1"/>
    </xf>
    <xf numFmtId="165" fontId="16" fillId="2" borderId="0" xfId="0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Border="1" applyAlignment="1" applyProtection="1">
      <alignment horizontal="center"/>
    </xf>
    <xf numFmtId="0" fontId="3" fillId="13" borderId="21" xfId="0" applyFont="1" applyFill="1" applyBorder="1" applyAlignment="1" applyProtection="1">
      <alignment horizontal="left" vertical="center"/>
    </xf>
    <xf numFmtId="165" fontId="3" fillId="0" borderId="44" xfId="0" applyNumberFormat="1" applyFont="1" applyFill="1" applyBorder="1" applyProtection="1">
      <protection locked="0"/>
    </xf>
    <xf numFmtId="165" fontId="3" fillId="2" borderId="0" xfId="0" applyNumberFormat="1" applyFont="1" applyFill="1" applyBorder="1" applyAlignment="1" applyProtection="1">
      <alignment horizontal="right"/>
      <protection locked="0"/>
    </xf>
    <xf numFmtId="0" fontId="3" fillId="13" borderId="30" xfId="0" applyFont="1" applyFill="1" applyBorder="1" applyProtection="1"/>
    <xf numFmtId="165" fontId="3" fillId="13" borderId="30" xfId="0" applyNumberFormat="1" applyFont="1" applyFill="1" applyBorder="1" applyAlignment="1" applyProtection="1">
      <alignment horizontal="center"/>
    </xf>
    <xf numFmtId="0" fontId="3" fillId="0" borderId="30" xfId="0" applyFont="1" applyFill="1" applyBorder="1" applyProtection="1"/>
    <xf numFmtId="165" fontId="3" fillId="0" borderId="30" xfId="0" applyNumberFormat="1" applyFont="1" applyFill="1" applyBorder="1" applyAlignment="1" applyProtection="1">
      <alignment horizontal="right"/>
      <protection locked="0"/>
    </xf>
    <xf numFmtId="165" fontId="3" fillId="0" borderId="30" xfId="0" applyNumberFormat="1" applyFont="1" applyFill="1" applyBorder="1" applyProtection="1"/>
    <xf numFmtId="0" fontId="9" fillId="0" borderId="30" xfId="0" applyFont="1" applyFill="1" applyBorder="1" applyProtection="1"/>
    <xf numFmtId="165" fontId="3" fillId="0" borderId="30" xfId="0" applyNumberFormat="1" applyFont="1" applyFill="1" applyBorder="1" applyProtection="1">
      <protection locked="0"/>
    </xf>
    <xf numFmtId="0" fontId="3" fillId="13" borderId="37" xfId="0" applyFont="1" applyFill="1" applyBorder="1" applyAlignment="1" applyProtection="1">
      <alignment horizontal="left"/>
    </xf>
    <xf numFmtId="0" fontId="3" fillId="13" borderId="56" xfId="0" applyFont="1" applyFill="1" applyBorder="1" applyAlignment="1" applyProtection="1">
      <alignment horizontal="left"/>
    </xf>
    <xf numFmtId="165" fontId="3" fillId="0" borderId="56" xfId="0" applyNumberFormat="1" applyFont="1" applyFill="1" applyBorder="1" applyAlignment="1" applyProtection="1">
      <alignment horizontal="left"/>
      <protection locked="0"/>
    </xf>
    <xf numFmtId="0" fontId="0" fillId="0" borderId="56" xfId="0" applyFill="1" applyBorder="1"/>
    <xf numFmtId="0" fontId="0" fillId="0" borderId="51" xfId="0" applyFill="1" applyBorder="1"/>
    <xf numFmtId="0" fontId="17" fillId="0" borderId="13" xfId="0" applyFont="1" applyFill="1" applyBorder="1"/>
    <xf numFmtId="0" fontId="17" fillId="0" borderId="0" xfId="0" applyFont="1" applyFill="1" applyBorder="1"/>
    <xf numFmtId="0" fontId="0" fillId="0" borderId="57" xfId="0" applyFill="1" applyBorder="1"/>
    <xf numFmtId="0" fontId="0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13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  <protection locked="0"/>
    </xf>
    <xf numFmtId="0" fontId="19" fillId="0" borderId="13" xfId="1" applyFont="1" applyBorder="1" applyProtection="1"/>
    <xf numFmtId="0" fontId="0" fillId="0" borderId="0" xfId="0" applyBorder="1"/>
    <xf numFmtId="0" fontId="19" fillId="0" borderId="13" xfId="1" applyFont="1" applyFill="1" applyBorder="1" applyProtection="1"/>
    <xf numFmtId="0" fontId="19" fillId="0" borderId="0" xfId="1" applyFont="1" applyFill="1" applyBorder="1" applyProtection="1"/>
    <xf numFmtId="0" fontId="19" fillId="0" borderId="0" xfId="1" applyFont="1" applyBorder="1" applyProtection="1"/>
    <xf numFmtId="0" fontId="19" fillId="0" borderId="0" xfId="0" applyFont="1" applyFill="1" applyBorder="1"/>
    <xf numFmtId="0" fontId="19" fillId="0" borderId="26" xfId="1" applyFont="1" applyBorder="1" applyProtection="1"/>
    <xf numFmtId="0" fontId="19" fillId="0" borderId="58" xfId="0" applyFont="1" applyFill="1" applyBorder="1"/>
    <xf numFmtId="0" fontId="19" fillId="0" borderId="58" xfId="1" applyFont="1" applyBorder="1" applyProtection="1"/>
    <xf numFmtId="0" fontId="3" fillId="0" borderId="58" xfId="0" applyFont="1" applyFill="1" applyBorder="1" applyAlignment="1" applyProtection="1">
      <alignment horizontal="left"/>
      <protection locked="0"/>
    </xf>
    <xf numFmtId="0" fontId="0" fillId="0" borderId="58" xfId="0" applyFill="1" applyBorder="1"/>
    <xf numFmtId="0" fontId="0" fillId="0" borderId="59" xfId="0" applyFill="1" applyBorder="1"/>
    <xf numFmtId="0" fontId="19" fillId="2" borderId="0" xfId="1" applyFont="1" applyFill="1" applyBorder="1" applyProtection="1"/>
    <xf numFmtId="0" fontId="19" fillId="2" borderId="0" xfId="0" applyFont="1" applyFill="1" applyBorder="1"/>
    <xf numFmtId="0" fontId="3" fillId="2" borderId="0" xfId="0" applyFont="1" applyFill="1" applyBorder="1" applyAlignment="1" applyProtection="1">
      <alignment horizontal="left"/>
      <protection locked="0"/>
    </xf>
    <xf numFmtId="0" fontId="3" fillId="2" borderId="0" xfId="0" applyFont="1" applyFill="1" applyBorder="1" applyAlignment="1" applyProtection="1">
      <alignment horizontal="left"/>
    </xf>
    <xf numFmtId="14" fontId="3" fillId="14" borderId="0" xfId="0" applyNumberFormat="1" applyFont="1" applyFill="1" applyBorder="1" applyAlignment="1" applyProtection="1">
      <alignment horizontal="left"/>
      <protection locked="0"/>
    </xf>
    <xf numFmtId="0" fontId="3" fillId="14" borderId="0" xfId="0" applyFont="1" applyFill="1" applyBorder="1" applyAlignment="1" applyProtection="1">
      <alignment horizontal="left"/>
      <protection locked="0"/>
    </xf>
    <xf numFmtId="0" fontId="3" fillId="0" borderId="0" xfId="0" applyFont="1" applyFill="1" applyBorder="1" applyAlignment="1" applyProtection="1">
      <alignment horizontal="left"/>
    </xf>
    <xf numFmtId="0" fontId="3" fillId="14" borderId="0" xfId="0" applyFont="1" applyFill="1" applyBorder="1" applyAlignment="1" applyProtection="1">
      <alignment horizontal="left"/>
    </xf>
    <xf numFmtId="10" fontId="0" fillId="0" borderId="0" xfId="0" applyNumberFormat="1" applyFont="1"/>
  </cellXfs>
  <cellStyles count="2">
    <cellStyle name="Normální" xfId="0" builtinId="0"/>
    <cellStyle name="normální_Tabulka školy, návrh rozpočtu" xfId="1"/>
  </cellStyles>
  <dxfs count="4">
    <dxf>
      <font>
        <color theme="0"/>
      </font>
      <numFmt numFmtId="164" formatCode=";;;"/>
    </dxf>
    <dxf>
      <numFmt numFmtId="164" formatCode=";;;"/>
    </dxf>
    <dxf>
      <font>
        <color theme="0"/>
      </font>
      <numFmt numFmtId="164" formatCode=";;;"/>
    </dxf>
    <dxf>
      <numFmt numFmtId="164" formatCode=";;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rgb="FFFF0000"/>
    <pageSetUpPr fitToPage="1"/>
  </sheetPr>
  <dimension ref="A1:AD276"/>
  <sheetViews>
    <sheetView showGridLines="0" tabSelected="1" zoomScale="80" zoomScaleNormal="80" zoomScaleSheetLayoutView="80" workbookViewId="0">
      <selection activeCell="F93" sqref="F93"/>
    </sheetView>
  </sheetViews>
  <sheetFormatPr defaultColWidth="0" defaultRowHeight="15" zeroHeight="1" x14ac:dyDescent="0.25"/>
  <cols>
    <col min="1" max="1" width="4.5703125" customWidth="1"/>
    <col min="2" max="2" width="9.140625" customWidth="1"/>
    <col min="3" max="3" width="65.7109375" customWidth="1"/>
    <col min="4" max="4" width="16.5703125" customWidth="1"/>
    <col min="5" max="5" width="17.85546875" bestFit="1" customWidth="1"/>
    <col min="6" max="6" width="16.85546875" bestFit="1" customWidth="1"/>
    <col min="7" max="7" width="21.28515625" bestFit="1" customWidth="1"/>
    <col min="8" max="8" width="14.140625" customWidth="1"/>
    <col min="9" max="9" width="11.28515625" customWidth="1"/>
    <col min="10" max="10" width="16.140625" bestFit="1" customWidth="1"/>
    <col min="11" max="11" width="17.85546875" bestFit="1" customWidth="1"/>
    <col min="12" max="12" width="13.7109375" bestFit="1" customWidth="1"/>
    <col min="13" max="13" width="23.42578125" style="215" bestFit="1" customWidth="1"/>
    <col min="14" max="14" width="13.28515625" customWidth="1"/>
    <col min="15" max="15" width="14.5703125" customWidth="1"/>
    <col min="16" max="18" width="16.42578125" customWidth="1"/>
    <col min="19" max="19" width="21.140625" customWidth="1"/>
    <col min="20" max="20" width="12.42578125" customWidth="1"/>
    <col min="21" max="21" width="10.7109375" bestFit="1" customWidth="1"/>
    <col min="22" max="22" width="16.140625" bestFit="1" customWidth="1"/>
    <col min="23" max="23" width="14.140625" bestFit="1" customWidth="1"/>
    <col min="24" max="24" width="13.140625" bestFit="1" customWidth="1"/>
    <col min="25" max="25" width="21.85546875" customWidth="1"/>
    <col min="26" max="26" width="12.5703125" customWidth="1"/>
    <col min="27" max="27" width="10.7109375" bestFit="1" customWidth="1"/>
    <col min="28" max="28" width="17.7109375" customWidth="1"/>
    <col min="29" max="29" width="5.85546875" customWidth="1"/>
    <col min="30" max="30" width="0" hidden="1" customWidth="1"/>
    <col min="31" max="16384" width="9.140625" style="4" hidden="1"/>
  </cols>
  <sheetData>
    <row r="1" spans="1:30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1"/>
      <c r="O1" s="1"/>
      <c r="P1" s="1"/>
      <c r="Q1" s="1"/>
      <c r="R1" s="1"/>
      <c r="S1" s="1"/>
      <c r="T1" s="1"/>
      <c r="U1" s="1"/>
      <c r="V1" s="3"/>
      <c r="W1" s="3"/>
      <c r="X1" s="3"/>
      <c r="Y1" s="3"/>
      <c r="Z1" s="3"/>
      <c r="AA1" s="3"/>
      <c r="AB1" s="3"/>
      <c r="AC1" s="3"/>
    </row>
    <row r="2" spans="1:30" ht="21" x14ac:dyDescent="0.35">
      <c r="A2" s="1"/>
      <c r="B2" s="5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2"/>
      <c r="N2" s="1"/>
      <c r="O2" s="1"/>
      <c r="P2" s="1"/>
      <c r="Q2" s="1"/>
      <c r="R2" s="1"/>
      <c r="S2" s="1"/>
      <c r="T2" s="1"/>
      <c r="U2" s="1"/>
      <c r="V2" s="3"/>
      <c r="W2" s="3"/>
      <c r="X2" s="3"/>
      <c r="Y2" s="3"/>
      <c r="Z2" s="3"/>
      <c r="AA2" s="3"/>
      <c r="AB2" s="3"/>
      <c r="AC2" s="3"/>
    </row>
    <row r="3" spans="1:30" ht="7.5" customHeight="1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2"/>
      <c r="N3" s="1"/>
      <c r="O3" s="1"/>
      <c r="P3" s="1"/>
      <c r="Q3" s="1"/>
      <c r="R3" s="1"/>
      <c r="S3" s="1"/>
      <c r="T3" s="1"/>
      <c r="U3" s="1"/>
      <c r="V3" s="3"/>
      <c r="W3" s="3"/>
      <c r="X3" s="3"/>
      <c r="Y3" s="3"/>
      <c r="Z3" s="3"/>
      <c r="AA3" s="3"/>
      <c r="AB3" s="3"/>
      <c r="AC3" s="3"/>
    </row>
    <row r="4" spans="1:30" ht="21" x14ac:dyDescent="0.35">
      <c r="A4" s="1"/>
      <c r="B4" s="1" t="s">
        <v>1</v>
      </c>
      <c r="C4" s="1"/>
      <c r="D4" s="6" t="s">
        <v>2</v>
      </c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3"/>
      <c r="W4" s="3"/>
      <c r="X4" s="3"/>
      <c r="Y4" s="3"/>
      <c r="Z4" s="3"/>
      <c r="AA4" s="3"/>
      <c r="AB4" s="3"/>
      <c r="AC4" s="3"/>
    </row>
    <row r="5" spans="1:30" ht="3.75" customHeigh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"/>
      <c r="N5" s="1"/>
      <c r="O5" s="1"/>
      <c r="P5" s="1"/>
      <c r="Q5" s="1"/>
      <c r="R5" s="1"/>
      <c r="S5" s="1"/>
      <c r="T5" s="1"/>
      <c r="U5" s="1"/>
      <c r="V5" s="3"/>
      <c r="W5" s="3"/>
      <c r="X5" s="3"/>
      <c r="Y5" s="3"/>
      <c r="Z5" s="3"/>
      <c r="AA5" s="3"/>
      <c r="AB5" s="3"/>
      <c r="AC5" s="3"/>
    </row>
    <row r="6" spans="1:30" x14ac:dyDescent="0.25">
      <c r="A6" s="1"/>
      <c r="B6" s="1" t="s">
        <v>3</v>
      </c>
      <c r="C6" s="1"/>
      <c r="D6" s="7">
        <v>46789685</v>
      </c>
      <c r="E6" s="1"/>
      <c r="F6" s="1"/>
      <c r="G6" s="1"/>
      <c r="H6" s="1"/>
      <c r="I6" s="1"/>
      <c r="J6" s="1"/>
      <c r="K6" s="1"/>
      <c r="L6" s="1"/>
      <c r="M6" s="2"/>
      <c r="N6" s="1"/>
      <c r="O6" s="1"/>
      <c r="P6" s="1"/>
      <c r="Q6" s="1"/>
      <c r="R6" s="1"/>
      <c r="S6" s="1"/>
      <c r="T6" s="1"/>
      <c r="U6" s="1"/>
      <c r="V6" s="3"/>
      <c r="W6" s="3"/>
      <c r="X6" s="3"/>
      <c r="Y6" s="3"/>
      <c r="Z6" s="3"/>
      <c r="AA6" s="3"/>
      <c r="AB6" s="3"/>
      <c r="AC6" s="3"/>
    </row>
    <row r="7" spans="1:30" ht="3.75" customHeight="1" x14ac:dyDescent="0.25">
      <c r="A7" s="1"/>
      <c r="B7" s="1"/>
      <c r="C7" s="1"/>
      <c r="D7" s="8"/>
      <c r="E7" s="1"/>
      <c r="F7" s="1"/>
      <c r="G7" s="1"/>
      <c r="H7" s="1"/>
      <c r="I7" s="1"/>
      <c r="J7" s="1"/>
      <c r="K7" s="1"/>
      <c r="L7" s="1"/>
      <c r="M7" s="2"/>
      <c r="N7" s="1"/>
      <c r="O7" s="1"/>
      <c r="P7" s="1"/>
      <c r="Q7" s="1"/>
      <c r="R7" s="1"/>
      <c r="S7" s="1"/>
      <c r="T7" s="1"/>
      <c r="U7" s="1"/>
      <c r="V7" s="3"/>
      <c r="W7" s="3"/>
      <c r="X7" s="3"/>
      <c r="Y7" s="3"/>
      <c r="Z7" s="3"/>
      <c r="AA7" s="3"/>
      <c r="AB7" s="3"/>
      <c r="AC7" s="3"/>
    </row>
    <row r="8" spans="1:30" x14ac:dyDescent="0.25">
      <c r="A8" s="1"/>
      <c r="B8" s="1" t="s">
        <v>4</v>
      </c>
      <c r="C8" s="1"/>
      <c r="D8" s="9" t="s">
        <v>5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3"/>
      <c r="W8" s="3"/>
      <c r="X8" s="3"/>
      <c r="Y8" s="3"/>
      <c r="Z8" s="3"/>
      <c r="AA8" s="3"/>
      <c r="AB8" s="3"/>
      <c r="AC8" s="3"/>
    </row>
    <row r="9" spans="1:30" ht="15.75" thickBo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2"/>
      <c r="N9" s="1"/>
      <c r="O9" s="1"/>
      <c r="P9" s="1"/>
      <c r="Q9" s="1"/>
      <c r="R9" s="1"/>
      <c r="S9" s="1"/>
      <c r="T9" s="1"/>
      <c r="U9" s="1"/>
      <c r="V9" s="3"/>
      <c r="W9" s="3"/>
      <c r="X9" s="3"/>
      <c r="Y9" s="3"/>
      <c r="Z9" s="3"/>
      <c r="AA9" s="3"/>
      <c r="AB9" s="3"/>
      <c r="AC9" s="3"/>
    </row>
    <row r="10" spans="1:30" ht="29.25" customHeight="1" thickBot="1" x14ac:dyDescent="0.3">
      <c r="A10" s="1"/>
      <c r="B10" s="10" t="s">
        <v>6</v>
      </c>
      <c r="C10" s="11" t="s">
        <v>7</v>
      </c>
      <c r="D10" s="12" t="s">
        <v>8</v>
      </c>
      <c r="E10" s="13"/>
      <c r="F10" s="13"/>
      <c r="G10" s="13"/>
      <c r="H10" s="13"/>
      <c r="I10" s="14"/>
      <c r="J10" s="12" t="s">
        <v>9</v>
      </c>
      <c r="K10" s="13"/>
      <c r="L10" s="13"/>
      <c r="M10" s="13"/>
      <c r="N10" s="13"/>
      <c r="O10" s="14"/>
      <c r="P10" s="12" t="s">
        <v>10</v>
      </c>
      <c r="Q10" s="13"/>
      <c r="R10" s="13"/>
      <c r="S10" s="13"/>
      <c r="T10" s="13"/>
      <c r="U10" s="14"/>
      <c r="V10" s="12" t="s">
        <v>11</v>
      </c>
      <c r="W10" s="13"/>
      <c r="X10" s="13"/>
      <c r="Y10" s="13"/>
      <c r="Z10" s="13"/>
      <c r="AA10" s="14"/>
      <c r="AB10" s="15" t="s">
        <v>12</v>
      </c>
      <c r="AC10" s="3"/>
      <c r="AD10" s="3"/>
    </row>
    <row r="11" spans="1:30" ht="30.75" customHeight="1" thickBot="1" x14ac:dyDescent="0.3">
      <c r="A11" s="1"/>
      <c r="B11" s="16"/>
      <c r="C11" s="17"/>
      <c r="D11" s="18" t="s">
        <v>13</v>
      </c>
      <c r="E11" s="19"/>
      <c r="F11" s="19"/>
      <c r="G11" s="20"/>
      <c r="H11" s="21" t="s">
        <v>14</v>
      </c>
      <c r="I11" s="21" t="s">
        <v>15</v>
      </c>
      <c r="J11" s="18" t="s">
        <v>13</v>
      </c>
      <c r="K11" s="19"/>
      <c r="L11" s="19"/>
      <c r="M11" s="20"/>
      <c r="N11" s="21" t="s">
        <v>14</v>
      </c>
      <c r="O11" s="21" t="s">
        <v>15</v>
      </c>
      <c r="P11" s="18" t="s">
        <v>13</v>
      </c>
      <c r="Q11" s="19"/>
      <c r="R11" s="19"/>
      <c r="S11" s="20"/>
      <c r="T11" s="21" t="s">
        <v>14</v>
      </c>
      <c r="U11" s="21" t="s">
        <v>15</v>
      </c>
      <c r="V11" s="18" t="s">
        <v>13</v>
      </c>
      <c r="W11" s="19"/>
      <c r="X11" s="19"/>
      <c r="Y11" s="20"/>
      <c r="Z11" s="21" t="s">
        <v>14</v>
      </c>
      <c r="AA11" s="21" t="s">
        <v>15</v>
      </c>
      <c r="AB11" s="22"/>
      <c r="AC11" s="3"/>
      <c r="AD11" s="3"/>
    </row>
    <row r="12" spans="1:30" ht="15.75" customHeight="1" thickBot="1" x14ac:dyDescent="0.3">
      <c r="A12" s="1"/>
      <c r="B12" s="16"/>
      <c r="C12" s="23"/>
      <c r="D12" s="24" t="s">
        <v>16</v>
      </c>
      <c r="E12" s="25"/>
      <c r="F12" s="25"/>
      <c r="G12" s="25"/>
      <c r="H12" s="25"/>
      <c r="I12" s="26"/>
      <c r="J12" s="24" t="s">
        <v>16</v>
      </c>
      <c r="K12" s="25"/>
      <c r="L12" s="25"/>
      <c r="M12" s="25"/>
      <c r="N12" s="25"/>
      <c r="O12" s="26"/>
      <c r="P12" s="24" t="s">
        <v>16</v>
      </c>
      <c r="Q12" s="25"/>
      <c r="R12" s="25"/>
      <c r="S12" s="25"/>
      <c r="T12" s="25"/>
      <c r="U12" s="26"/>
      <c r="V12" s="24" t="s">
        <v>16</v>
      </c>
      <c r="W12" s="25"/>
      <c r="X12" s="25"/>
      <c r="Y12" s="25"/>
      <c r="Z12" s="25"/>
      <c r="AA12" s="26"/>
      <c r="AB12" s="22"/>
      <c r="AC12" s="3"/>
      <c r="AD12" s="3"/>
    </row>
    <row r="13" spans="1:30" ht="15.75" customHeight="1" thickBot="1" x14ac:dyDescent="0.3">
      <c r="A13" s="1"/>
      <c r="B13" s="27"/>
      <c r="C13" s="28"/>
      <c r="D13" s="29" t="s">
        <v>17</v>
      </c>
      <c r="E13" s="30"/>
      <c r="F13" s="30"/>
      <c r="G13" s="31" t="s">
        <v>18</v>
      </c>
      <c r="H13" s="32" t="s">
        <v>19</v>
      </c>
      <c r="I13" s="33" t="s">
        <v>16</v>
      </c>
      <c r="J13" s="29" t="s">
        <v>17</v>
      </c>
      <c r="K13" s="30"/>
      <c r="L13" s="30"/>
      <c r="M13" s="31" t="s">
        <v>18</v>
      </c>
      <c r="N13" s="32" t="s">
        <v>19</v>
      </c>
      <c r="O13" s="33" t="s">
        <v>16</v>
      </c>
      <c r="P13" s="29" t="s">
        <v>17</v>
      </c>
      <c r="Q13" s="30"/>
      <c r="R13" s="30"/>
      <c r="S13" s="31" t="s">
        <v>18</v>
      </c>
      <c r="T13" s="32" t="s">
        <v>19</v>
      </c>
      <c r="U13" s="33" t="s">
        <v>16</v>
      </c>
      <c r="V13" s="29" t="s">
        <v>17</v>
      </c>
      <c r="W13" s="30"/>
      <c r="X13" s="30"/>
      <c r="Y13" s="31" t="s">
        <v>18</v>
      </c>
      <c r="Z13" s="32" t="s">
        <v>19</v>
      </c>
      <c r="AA13" s="33" t="s">
        <v>16</v>
      </c>
      <c r="AB13" s="22"/>
      <c r="AC13" s="3"/>
      <c r="AD13" s="3"/>
    </row>
    <row r="14" spans="1:30" ht="15.75" thickBot="1" x14ac:dyDescent="0.3">
      <c r="A14" s="1"/>
      <c r="B14" s="34"/>
      <c r="C14" s="35"/>
      <c r="D14" s="36" t="s">
        <v>20</v>
      </c>
      <c r="E14" s="37" t="s">
        <v>21</v>
      </c>
      <c r="F14" s="37" t="s">
        <v>22</v>
      </c>
      <c r="G14" s="38"/>
      <c r="H14" s="39"/>
      <c r="I14" s="40"/>
      <c r="J14" s="36" t="s">
        <v>20</v>
      </c>
      <c r="K14" s="37" t="s">
        <v>21</v>
      </c>
      <c r="L14" s="37" t="s">
        <v>22</v>
      </c>
      <c r="M14" s="38"/>
      <c r="N14" s="39"/>
      <c r="O14" s="40"/>
      <c r="P14" s="36" t="s">
        <v>20</v>
      </c>
      <c r="Q14" s="37" t="s">
        <v>21</v>
      </c>
      <c r="R14" s="37" t="s">
        <v>22</v>
      </c>
      <c r="S14" s="38"/>
      <c r="T14" s="39"/>
      <c r="U14" s="40"/>
      <c r="V14" s="36" t="s">
        <v>20</v>
      </c>
      <c r="W14" s="37" t="s">
        <v>21</v>
      </c>
      <c r="X14" s="37" t="s">
        <v>22</v>
      </c>
      <c r="Y14" s="38"/>
      <c r="Z14" s="39"/>
      <c r="AA14" s="40"/>
      <c r="AB14" s="41"/>
      <c r="AC14" s="3"/>
      <c r="AD14" s="3"/>
    </row>
    <row r="15" spans="1:30" x14ac:dyDescent="0.25">
      <c r="A15" s="1"/>
      <c r="B15" s="42" t="s">
        <v>23</v>
      </c>
      <c r="C15" s="43" t="s">
        <v>24</v>
      </c>
      <c r="D15" s="44"/>
      <c r="E15" s="45"/>
      <c r="F15" s="46">
        <v>1917.5</v>
      </c>
      <c r="G15" s="47">
        <f t="shared" ref="G15:G24" si="0">SUM(D15:F15)</f>
        <v>1917.5</v>
      </c>
      <c r="H15" s="48">
        <v>323.5</v>
      </c>
      <c r="I15" s="49">
        <f t="shared" ref="I15:I23" si="1">G15+H15</f>
        <v>2241</v>
      </c>
      <c r="J15" s="44"/>
      <c r="K15" s="45"/>
      <c r="L15" s="46">
        <v>2000</v>
      </c>
      <c r="M15" s="47">
        <f t="shared" ref="M15:M24" si="2">SUM(J15:L15)</f>
        <v>2000</v>
      </c>
      <c r="N15" s="48">
        <v>0</v>
      </c>
      <c r="O15" s="49">
        <f t="shared" ref="O15:O23" si="3">M15+N15</f>
        <v>2000</v>
      </c>
      <c r="P15" s="44"/>
      <c r="Q15" s="45"/>
      <c r="R15" s="46">
        <v>1220</v>
      </c>
      <c r="S15" s="47">
        <f t="shared" ref="S15:S24" si="4">SUM(P15:R15)</f>
        <v>1220</v>
      </c>
      <c r="T15" s="48">
        <v>59</v>
      </c>
      <c r="U15" s="49">
        <f t="shared" ref="U15:U23" si="5">S15+T15</f>
        <v>1279</v>
      </c>
      <c r="V15" s="44"/>
      <c r="W15" s="45"/>
      <c r="X15" s="46">
        <v>2000</v>
      </c>
      <c r="Y15" s="47">
        <f t="shared" ref="Y15:Y24" si="6">SUM(V15:X15)</f>
        <v>2000</v>
      </c>
      <c r="Z15" s="48">
        <v>0</v>
      </c>
      <c r="AA15" s="49">
        <f t="shared" ref="AA15:AA23" si="7">Y15+Z15</f>
        <v>2000</v>
      </c>
      <c r="AB15" s="50">
        <f t="shared" ref="AB15:AB24" si="8">(AA15/O15)</f>
        <v>1</v>
      </c>
      <c r="AC15" s="3"/>
      <c r="AD15" s="3"/>
    </row>
    <row r="16" spans="1:30" x14ac:dyDescent="0.25">
      <c r="A16" s="1"/>
      <c r="B16" s="51" t="s">
        <v>25</v>
      </c>
      <c r="C16" s="52" t="s">
        <v>26</v>
      </c>
      <c r="D16" s="53">
        <v>4399</v>
      </c>
      <c r="E16" s="54"/>
      <c r="F16" s="54"/>
      <c r="G16" s="55">
        <f t="shared" si="0"/>
        <v>4399</v>
      </c>
      <c r="H16" s="56"/>
      <c r="I16" s="49">
        <f t="shared" si="1"/>
        <v>4399</v>
      </c>
      <c r="J16" s="53">
        <v>4450</v>
      </c>
      <c r="K16" s="54"/>
      <c r="L16" s="54"/>
      <c r="M16" s="55">
        <f t="shared" si="2"/>
        <v>4450</v>
      </c>
      <c r="N16" s="56"/>
      <c r="O16" s="49">
        <f t="shared" si="3"/>
        <v>4450</v>
      </c>
      <c r="P16" s="53">
        <v>2466.9</v>
      </c>
      <c r="Q16" s="54"/>
      <c r="R16" s="54"/>
      <c r="S16" s="55">
        <f t="shared" si="4"/>
        <v>2466.9</v>
      </c>
      <c r="T16" s="56"/>
      <c r="U16" s="49">
        <f t="shared" si="5"/>
        <v>2466.9</v>
      </c>
      <c r="V16" s="53">
        <v>4500</v>
      </c>
      <c r="W16" s="54"/>
      <c r="X16" s="54"/>
      <c r="Y16" s="55">
        <f t="shared" si="6"/>
        <v>4500</v>
      </c>
      <c r="Z16" s="56"/>
      <c r="AA16" s="49">
        <f t="shared" si="7"/>
        <v>4500</v>
      </c>
      <c r="AB16" s="50">
        <f t="shared" si="8"/>
        <v>1.0112359550561798</v>
      </c>
      <c r="AC16" s="3"/>
      <c r="AD16" s="3"/>
    </row>
    <row r="17" spans="1:30" x14ac:dyDescent="0.25">
      <c r="A17" s="1"/>
      <c r="B17" s="51" t="s">
        <v>27</v>
      </c>
      <c r="C17" s="57" t="s">
        <v>28</v>
      </c>
      <c r="D17" s="58">
        <v>503</v>
      </c>
      <c r="E17" s="59"/>
      <c r="F17" s="59"/>
      <c r="G17" s="55">
        <f t="shared" si="0"/>
        <v>503</v>
      </c>
      <c r="H17" s="60"/>
      <c r="I17" s="49">
        <f t="shared" si="1"/>
        <v>503</v>
      </c>
      <c r="J17" s="58"/>
      <c r="K17" s="59"/>
      <c r="L17" s="59"/>
      <c r="M17" s="55">
        <f t="shared" si="2"/>
        <v>0</v>
      </c>
      <c r="N17" s="60"/>
      <c r="O17" s="49">
        <f t="shared" si="3"/>
        <v>0</v>
      </c>
      <c r="P17" s="58">
        <v>486.1</v>
      </c>
      <c r="Q17" s="59"/>
      <c r="R17" s="59"/>
      <c r="S17" s="55">
        <f t="shared" si="4"/>
        <v>486.1</v>
      </c>
      <c r="T17" s="60"/>
      <c r="U17" s="49">
        <f t="shared" si="5"/>
        <v>486.1</v>
      </c>
      <c r="V17" s="58"/>
      <c r="W17" s="59">
        <v>1200</v>
      </c>
      <c r="X17" s="59"/>
      <c r="Y17" s="55">
        <f t="shared" si="6"/>
        <v>1200</v>
      </c>
      <c r="Z17" s="60"/>
      <c r="AA17" s="49">
        <f t="shared" si="7"/>
        <v>1200</v>
      </c>
      <c r="AB17" s="50" t="e">
        <f t="shared" si="8"/>
        <v>#DIV/0!</v>
      </c>
      <c r="AC17" s="3"/>
      <c r="AD17" s="3"/>
    </row>
    <row r="18" spans="1:30" x14ac:dyDescent="0.25">
      <c r="A18" s="1"/>
      <c r="B18" s="51" t="s">
        <v>29</v>
      </c>
      <c r="C18" s="61" t="s">
        <v>30</v>
      </c>
      <c r="D18" s="62"/>
      <c r="E18" s="63">
        <v>30274.6</v>
      </c>
      <c r="F18" s="59"/>
      <c r="G18" s="55">
        <f t="shared" si="0"/>
        <v>30274.6</v>
      </c>
      <c r="H18" s="48"/>
      <c r="I18" s="49">
        <f t="shared" si="1"/>
        <v>30274.6</v>
      </c>
      <c r="J18" s="62"/>
      <c r="K18" s="63">
        <v>34500</v>
      </c>
      <c r="L18" s="59"/>
      <c r="M18" s="55">
        <f t="shared" si="2"/>
        <v>34500</v>
      </c>
      <c r="N18" s="48"/>
      <c r="O18" s="49">
        <f t="shared" si="3"/>
        <v>34500</v>
      </c>
      <c r="P18" s="62"/>
      <c r="Q18" s="63">
        <v>18026</v>
      </c>
      <c r="R18" s="59"/>
      <c r="S18" s="55">
        <f t="shared" si="4"/>
        <v>18026</v>
      </c>
      <c r="T18" s="48"/>
      <c r="U18" s="49">
        <f t="shared" si="5"/>
        <v>18026</v>
      </c>
      <c r="V18" s="62"/>
      <c r="W18" s="63">
        <v>37500</v>
      </c>
      <c r="X18" s="59"/>
      <c r="Y18" s="55">
        <f t="shared" si="6"/>
        <v>37500</v>
      </c>
      <c r="Z18" s="48"/>
      <c r="AA18" s="49">
        <f t="shared" si="7"/>
        <v>37500</v>
      </c>
      <c r="AB18" s="50">
        <f t="shared" si="8"/>
        <v>1.0869565217391304</v>
      </c>
      <c r="AC18" s="3"/>
      <c r="AD18" s="3"/>
    </row>
    <row r="19" spans="1:30" x14ac:dyDescent="0.25">
      <c r="A19" s="1"/>
      <c r="B19" s="51" t="s">
        <v>31</v>
      </c>
      <c r="C19" s="64" t="s">
        <v>32</v>
      </c>
      <c r="D19" s="65"/>
      <c r="E19" s="59"/>
      <c r="F19" s="66"/>
      <c r="G19" s="55">
        <f t="shared" si="0"/>
        <v>0</v>
      </c>
      <c r="H19" s="67"/>
      <c r="I19" s="49">
        <f t="shared" si="1"/>
        <v>0</v>
      </c>
      <c r="J19" s="65"/>
      <c r="K19" s="59"/>
      <c r="L19" s="66"/>
      <c r="M19" s="55">
        <f t="shared" si="2"/>
        <v>0</v>
      </c>
      <c r="N19" s="67"/>
      <c r="O19" s="49">
        <f t="shared" si="3"/>
        <v>0</v>
      </c>
      <c r="P19" s="65"/>
      <c r="Q19" s="59"/>
      <c r="R19" s="66"/>
      <c r="S19" s="55">
        <f t="shared" si="4"/>
        <v>0</v>
      </c>
      <c r="T19" s="67"/>
      <c r="U19" s="49">
        <f t="shared" si="5"/>
        <v>0</v>
      </c>
      <c r="V19" s="65"/>
      <c r="W19" s="59"/>
      <c r="X19" s="66"/>
      <c r="Y19" s="55">
        <f t="shared" si="6"/>
        <v>0</v>
      </c>
      <c r="Z19" s="67"/>
      <c r="AA19" s="49">
        <f t="shared" si="7"/>
        <v>0</v>
      </c>
      <c r="AB19" s="50" t="e">
        <f t="shared" si="8"/>
        <v>#DIV/0!</v>
      </c>
      <c r="AC19" s="3"/>
      <c r="AD19" s="3"/>
    </row>
    <row r="20" spans="1:30" x14ac:dyDescent="0.25">
      <c r="A20" s="1"/>
      <c r="B20" s="51" t="s">
        <v>33</v>
      </c>
      <c r="C20" s="68" t="s">
        <v>34</v>
      </c>
      <c r="D20" s="62"/>
      <c r="E20" s="54"/>
      <c r="F20" s="69">
        <v>1588.7</v>
      </c>
      <c r="G20" s="55">
        <f t="shared" si="0"/>
        <v>1588.7</v>
      </c>
      <c r="H20" s="67"/>
      <c r="I20" s="49">
        <f t="shared" si="1"/>
        <v>1588.7</v>
      </c>
      <c r="J20" s="62"/>
      <c r="K20" s="54"/>
      <c r="L20" s="69">
        <v>150</v>
      </c>
      <c r="M20" s="55">
        <f t="shared" si="2"/>
        <v>150</v>
      </c>
      <c r="N20" s="67"/>
      <c r="O20" s="49">
        <f t="shared" si="3"/>
        <v>150</v>
      </c>
      <c r="P20" s="62"/>
      <c r="Q20" s="54"/>
      <c r="R20" s="69">
        <v>172</v>
      </c>
      <c r="S20" s="55">
        <f t="shared" si="4"/>
        <v>172</v>
      </c>
      <c r="T20" s="67"/>
      <c r="U20" s="49">
        <f t="shared" si="5"/>
        <v>172</v>
      </c>
      <c r="V20" s="62"/>
      <c r="W20" s="54"/>
      <c r="X20" s="69">
        <v>100</v>
      </c>
      <c r="Y20" s="55">
        <f t="shared" si="6"/>
        <v>100</v>
      </c>
      <c r="Z20" s="67"/>
      <c r="AA20" s="49">
        <f t="shared" si="7"/>
        <v>100</v>
      </c>
      <c r="AB20" s="50">
        <f t="shared" si="8"/>
        <v>0.66666666666666663</v>
      </c>
      <c r="AC20" s="3"/>
      <c r="AD20" s="3"/>
    </row>
    <row r="21" spans="1:30" x14ac:dyDescent="0.25">
      <c r="A21" s="1"/>
      <c r="B21" s="51" t="s">
        <v>35</v>
      </c>
      <c r="C21" s="70" t="s">
        <v>36</v>
      </c>
      <c r="D21" s="62"/>
      <c r="E21" s="54"/>
      <c r="F21" s="69">
        <v>1540.1</v>
      </c>
      <c r="G21" s="55">
        <f t="shared" si="0"/>
        <v>1540.1</v>
      </c>
      <c r="H21" s="71"/>
      <c r="I21" s="49">
        <f t="shared" si="1"/>
        <v>1540.1</v>
      </c>
      <c r="J21" s="62"/>
      <c r="K21" s="54"/>
      <c r="L21" s="69">
        <v>1000</v>
      </c>
      <c r="M21" s="55">
        <f t="shared" si="2"/>
        <v>1000</v>
      </c>
      <c r="N21" s="71"/>
      <c r="O21" s="49">
        <f t="shared" si="3"/>
        <v>1000</v>
      </c>
      <c r="P21" s="62"/>
      <c r="Q21" s="54"/>
      <c r="R21" s="69">
        <v>1140.8</v>
      </c>
      <c r="S21" s="55">
        <f t="shared" si="4"/>
        <v>1140.8</v>
      </c>
      <c r="T21" s="71">
        <v>145</v>
      </c>
      <c r="U21" s="49">
        <f t="shared" si="5"/>
        <v>1285.8</v>
      </c>
      <c r="V21" s="62"/>
      <c r="W21" s="54"/>
      <c r="X21" s="69">
        <v>1450</v>
      </c>
      <c r="Y21" s="55">
        <f t="shared" si="6"/>
        <v>1450</v>
      </c>
      <c r="Z21" s="71"/>
      <c r="AA21" s="49">
        <f t="shared" si="7"/>
        <v>1450</v>
      </c>
      <c r="AB21" s="50">
        <f t="shared" si="8"/>
        <v>1.45</v>
      </c>
      <c r="AC21" s="3"/>
      <c r="AD21" s="3"/>
    </row>
    <row r="22" spans="1:30" x14ac:dyDescent="0.25">
      <c r="A22" s="1"/>
      <c r="B22" s="51" t="s">
        <v>37</v>
      </c>
      <c r="C22" s="70" t="s">
        <v>38</v>
      </c>
      <c r="D22" s="62"/>
      <c r="E22" s="54"/>
      <c r="F22" s="69"/>
      <c r="G22" s="55">
        <f t="shared" si="0"/>
        <v>0</v>
      </c>
      <c r="H22" s="71"/>
      <c r="I22" s="49">
        <f t="shared" si="1"/>
        <v>0</v>
      </c>
      <c r="J22" s="62"/>
      <c r="K22" s="54"/>
      <c r="L22" s="69"/>
      <c r="M22" s="55">
        <f t="shared" si="2"/>
        <v>0</v>
      </c>
      <c r="N22" s="71"/>
      <c r="O22" s="49">
        <f t="shared" si="3"/>
        <v>0</v>
      </c>
      <c r="P22" s="62"/>
      <c r="Q22" s="54"/>
      <c r="R22" s="69"/>
      <c r="S22" s="55">
        <f t="shared" si="4"/>
        <v>0</v>
      </c>
      <c r="T22" s="71"/>
      <c r="U22" s="49">
        <f t="shared" si="5"/>
        <v>0</v>
      </c>
      <c r="V22" s="62"/>
      <c r="W22" s="54"/>
      <c r="X22" s="69"/>
      <c r="Y22" s="55">
        <f t="shared" si="6"/>
        <v>0</v>
      </c>
      <c r="Z22" s="71"/>
      <c r="AA22" s="49">
        <f t="shared" si="7"/>
        <v>0</v>
      </c>
      <c r="AB22" s="50" t="e">
        <f t="shared" si="8"/>
        <v>#DIV/0!</v>
      </c>
      <c r="AC22" s="3"/>
      <c r="AD22" s="3"/>
    </row>
    <row r="23" spans="1:30" ht="15.75" thickBot="1" x14ac:dyDescent="0.3">
      <c r="A23" s="1"/>
      <c r="B23" s="72" t="s">
        <v>39</v>
      </c>
      <c r="C23" s="73" t="s">
        <v>40</v>
      </c>
      <c r="D23" s="74"/>
      <c r="E23" s="75"/>
      <c r="F23" s="76"/>
      <c r="G23" s="77">
        <f t="shared" si="0"/>
        <v>0</v>
      </c>
      <c r="H23" s="78"/>
      <c r="I23" s="79">
        <f t="shared" si="1"/>
        <v>0</v>
      </c>
      <c r="J23" s="74"/>
      <c r="K23" s="75"/>
      <c r="L23" s="76"/>
      <c r="M23" s="77">
        <f t="shared" si="2"/>
        <v>0</v>
      </c>
      <c r="N23" s="78"/>
      <c r="O23" s="79">
        <f t="shared" si="3"/>
        <v>0</v>
      </c>
      <c r="P23" s="74"/>
      <c r="Q23" s="75"/>
      <c r="R23" s="76"/>
      <c r="S23" s="77">
        <f t="shared" si="4"/>
        <v>0</v>
      </c>
      <c r="T23" s="78"/>
      <c r="U23" s="79">
        <f t="shared" si="5"/>
        <v>0</v>
      </c>
      <c r="V23" s="74"/>
      <c r="W23" s="75"/>
      <c r="X23" s="76"/>
      <c r="Y23" s="77">
        <f t="shared" si="6"/>
        <v>0</v>
      </c>
      <c r="Z23" s="78"/>
      <c r="AA23" s="79">
        <f t="shared" si="7"/>
        <v>0</v>
      </c>
      <c r="AB23" s="80" t="e">
        <f t="shared" si="8"/>
        <v>#DIV/0!</v>
      </c>
      <c r="AC23" s="3"/>
      <c r="AD23" s="3"/>
    </row>
    <row r="24" spans="1:30" ht="15.75" thickBot="1" x14ac:dyDescent="0.3">
      <c r="A24" s="1"/>
      <c r="B24" s="81" t="s">
        <v>41</v>
      </c>
      <c r="C24" s="82" t="s">
        <v>42</v>
      </c>
      <c r="D24" s="83">
        <f>SUM(D15:D21)</f>
        <v>4902</v>
      </c>
      <c r="E24" s="84">
        <f>SUM(E15:E21)</f>
        <v>30274.6</v>
      </c>
      <c r="F24" s="84">
        <f>SUM(F15:F21)</f>
        <v>5046.2999999999993</v>
      </c>
      <c r="G24" s="85">
        <f t="shared" si="0"/>
        <v>40222.899999999994</v>
      </c>
      <c r="H24" s="86">
        <f>SUM(H15:H21)</f>
        <v>323.5</v>
      </c>
      <c r="I24" s="86">
        <f>SUM(I15:I21)</f>
        <v>40546.399999999994</v>
      </c>
      <c r="J24" s="83">
        <f>SUM(J15:J21)</f>
        <v>4450</v>
      </c>
      <c r="K24" s="84">
        <f>SUM(K15:K21)</f>
        <v>34500</v>
      </c>
      <c r="L24" s="84">
        <f>SUM(L15:L21)</f>
        <v>3150</v>
      </c>
      <c r="M24" s="85">
        <f t="shared" si="2"/>
        <v>42100</v>
      </c>
      <c r="N24" s="86">
        <f>SUM(N15:N21)</f>
        <v>0</v>
      </c>
      <c r="O24" s="86">
        <f>SUM(O15:O21)</f>
        <v>42100</v>
      </c>
      <c r="P24" s="83">
        <f>SUM(P15:P21)</f>
        <v>2953</v>
      </c>
      <c r="Q24" s="84">
        <f>SUM(Q15:Q21)</f>
        <v>18026</v>
      </c>
      <c r="R24" s="84">
        <f>SUM(R15:R21)</f>
        <v>2532.8000000000002</v>
      </c>
      <c r="S24" s="85">
        <f t="shared" si="4"/>
        <v>23511.8</v>
      </c>
      <c r="T24" s="86">
        <f>SUM(T15:T21)</f>
        <v>204</v>
      </c>
      <c r="U24" s="86">
        <f>SUM(U15:U21)</f>
        <v>23715.8</v>
      </c>
      <c r="V24" s="83">
        <f>SUM(V15:V21)</f>
        <v>4500</v>
      </c>
      <c r="W24" s="84">
        <f>SUM(W15:W21)</f>
        <v>38700</v>
      </c>
      <c r="X24" s="84">
        <f>SUM(X15:X21)</f>
        <v>3550</v>
      </c>
      <c r="Y24" s="85">
        <f t="shared" si="6"/>
        <v>46750</v>
      </c>
      <c r="Z24" s="86">
        <f>SUM(Z15:Z21)</f>
        <v>0</v>
      </c>
      <c r="AA24" s="86">
        <f>SUM(AA15:AA21)</f>
        <v>46750</v>
      </c>
      <c r="AB24" s="87">
        <f t="shared" si="8"/>
        <v>1.1104513064133017</v>
      </c>
      <c r="AC24" s="3"/>
      <c r="AD24" s="3"/>
    </row>
    <row r="25" spans="1:30" ht="15.75" customHeight="1" thickBot="1" x14ac:dyDescent="0.3">
      <c r="A25" s="1"/>
      <c r="B25" s="88"/>
      <c r="C25" s="89"/>
      <c r="D25" s="90" t="s">
        <v>43</v>
      </c>
      <c r="E25" s="91"/>
      <c r="F25" s="91"/>
      <c r="G25" s="92"/>
      <c r="H25" s="92"/>
      <c r="I25" s="93"/>
      <c r="J25" s="90" t="s">
        <v>43</v>
      </c>
      <c r="K25" s="91"/>
      <c r="L25" s="91"/>
      <c r="M25" s="92"/>
      <c r="N25" s="92"/>
      <c r="O25" s="93"/>
      <c r="P25" s="90" t="s">
        <v>43</v>
      </c>
      <c r="Q25" s="91"/>
      <c r="R25" s="91"/>
      <c r="S25" s="92"/>
      <c r="T25" s="92"/>
      <c r="U25" s="93"/>
      <c r="V25" s="90" t="s">
        <v>43</v>
      </c>
      <c r="W25" s="91"/>
      <c r="X25" s="91"/>
      <c r="Y25" s="92"/>
      <c r="Z25" s="92"/>
      <c r="AA25" s="93"/>
      <c r="AB25" s="94" t="s">
        <v>12</v>
      </c>
      <c r="AC25" s="3"/>
      <c r="AD25" s="3"/>
    </row>
    <row r="26" spans="1:30" ht="15.75" thickBot="1" x14ac:dyDescent="0.3">
      <c r="A26" s="1"/>
      <c r="B26" s="95" t="s">
        <v>6</v>
      </c>
      <c r="C26" s="11" t="s">
        <v>7</v>
      </c>
      <c r="D26" s="96" t="s">
        <v>44</v>
      </c>
      <c r="E26" s="97"/>
      <c r="F26" s="97"/>
      <c r="G26" s="98" t="s">
        <v>45</v>
      </c>
      <c r="H26" s="99" t="s">
        <v>46</v>
      </c>
      <c r="I26" s="100" t="s">
        <v>43</v>
      </c>
      <c r="J26" s="96" t="s">
        <v>44</v>
      </c>
      <c r="K26" s="97"/>
      <c r="L26" s="97"/>
      <c r="M26" s="98" t="s">
        <v>45</v>
      </c>
      <c r="N26" s="99" t="s">
        <v>46</v>
      </c>
      <c r="O26" s="100" t="s">
        <v>43</v>
      </c>
      <c r="P26" s="96" t="s">
        <v>44</v>
      </c>
      <c r="Q26" s="97"/>
      <c r="R26" s="97"/>
      <c r="S26" s="98" t="s">
        <v>45</v>
      </c>
      <c r="T26" s="99" t="s">
        <v>46</v>
      </c>
      <c r="U26" s="100" t="s">
        <v>43</v>
      </c>
      <c r="V26" s="96" t="s">
        <v>44</v>
      </c>
      <c r="W26" s="97"/>
      <c r="X26" s="97"/>
      <c r="Y26" s="98" t="s">
        <v>45</v>
      </c>
      <c r="Z26" s="99" t="s">
        <v>46</v>
      </c>
      <c r="AA26" s="100" t="s">
        <v>43</v>
      </c>
      <c r="AB26" s="101"/>
      <c r="AC26" s="3"/>
      <c r="AD26" s="3"/>
    </row>
    <row r="27" spans="1:30" ht="15.75" thickBot="1" x14ac:dyDescent="0.3">
      <c r="A27" s="1"/>
      <c r="B27" s="102"/>
      <c r="C27" s="17"/>
      <c r="D27" s="103" t="s">
        <v>47</v>
      </c>
      <c r="E27" s="104" t="s">
        <v>48</v>
      </c>
      <c r="F27" s="105" t="s">
        <v>49</v>
      </c>
      <c r="G27" s="106"/>
      <c r="H27" s="107"/>
      <c r="I27" s="108"/>
      <c r="J27" s="103" t="s">
        <v>47</v>
      </c>
      <c r="K27" s="104" t="s">
        <v>48</v>
      </c>
      <c r="L27" s="105" t="s">
        <v>49</v>
      </c>
      <c r="M27" s="106"/>
      <c r="N27" s="107"/>
      <c r="O27" s="108"/>
      <c r="P27" s="103" t="s">
        <v>47</v>
      </c>
      <c r="Q27" s="104" t="s">
        <v>48</v>
      </c>
      <c r="R27" s="105" t="s">
        <v>49</v>
      </c>
      <c r="S27" s="106"/>
      <c r="T27" s="107"/>
      <c r="U27" s="108"/>
      <c r="V27" s="103" t="s">
        <v>47</v>
      </c>
      <c r="W27" s="104" t="s">
        <v>48</v>
      </c>
      <c r="X27" s="105" t="s">
        <v>49</v>
      </c>
      <c r="Y27" s="106"/>
      <c r="Z27" s="107"/>
      <c r="AA27" s="108"/>
      <c r="AB27" s="109"/>
      <c r="AC27" s="3"/>
      <c r="AD27" s="3"/>
    </row>
    <row r="28" spans="1:30" ht="15.75" thickBot="1" x14ac:dyDescent="0.3">
      <c r="A28" s="1"/>
      <c r="B28" s="42" t="s">
        <v>50</v>
      </c>
      <c r="C28" s="110" t="s">
        <v>51</v>
      </c>
      <c r="D28" s="111">
        <v>504.9</v>
      </c>
      <c r="E28" s="111"/>
      <c r="F28" s="111"/>
      <c r="G28" s="112">
        <f t="shared" ref="G28:G39" si="9">SUM(D28:F28)</f>
        <v>504.9</v>
      </c>
      <c r="H28" s="112"/>
      <c r="I28" s="113">
        <f t="shared" ref="I28:I38" si="10">G28+H28</f>
        <v>504.9</v>
      </c>
      <c r="J28" s="114">
        <v>330</v>
      </c>
      <c r="K28" s="111"/>
      <c r="L28" s="111"/>
      <c r="M28" s="112">
        <f t="shared" ref="M28:M39" si="11">SUM(J28:L28)</f>
        <v>330</v>
      </c>
      <c r="N28" s="112"/>
      <c r="O28" s="113">
        <f t="shared" ref="O28:O38" si="12">M28+N28</f>
        <v>330</v>
      </c>
      <c r="P28" s="114">
        <v>26</v>
      </c>
      <c r="Q28" s="111"/>
      <c r="R28" s="111"/>
      <c r="S28" s="112">
        <f t="shared" ref="S28:S39" si="13">SUM(P28:R28)</f>
        <v>26</v>
      </c>
      <c r="T28" s="112">
        <v>27</v>
      </c>
      <c r="U28" s="113">
        <f t="shared" ref="U28:U38" si="14">S28+T28</f>
        <v>53</v>
      </c>
      <c r="V28" s="114">
        <v>390</v>
      </c>
      <c r="W28" s="111"/>
      <c r="X28" s="111"/>
      <c r="Y28" s="112">
        <f t="shared" ref="Y28:Y39" si="15">SUM(V28:X28)</f>
        <v>390</v>
      </c>
      <c r="Z28" s="112"/>
      <c r="AA28" s="113">
        <f t="shared" ref="AA28:AA38" si="16">Y28+Z28</f>
        <v>390</v>
      </c>
      <c r="AB28" s="50">
        <f t="shared" ref="AB28:AB41" si="17">(AA28/O28)</f>
        <v>1.1818181818181819</v>
      </c>
      <c r="AC28" s="3"/>
      <c r="AD28" s="3"/>
    </row>
    <row r="29" spans="1:30" ht="15.75" thickBot="1" x14ac:dyDescent="0.3">
      <c r="A29" s="1"/>
      <c r="B29" s="51" t="s">
        <v>52</v>
      </c>
      <c r="C29" s="115" t="s">
        <v>53</v>
      </c>
      <c r="D29" s="116">
        <v>298.89999999999998</v>
      </c>
      <c r="E29" s="116">
        <v>50</v>
      </c>
      <c r="F29" s="116">
        <v>2505</v>
      </c>
      <c r="G29" s="117">
        <f t="shared" si="9"/>
        <v>2853.9</v>
      </c>
      <c r="H29" s="118">
        <v>44</v>
      </c>
      <c r="I29" s="113">
        <f t="shared" si="10"/>
        <v>2897.9</v>
      </c>
      <c r="J29" s="119">
        <v>1311</v>
      </c>
      <c r="K29" s="116"/>
      <c r="L29" s="116">
        <v>1700</v>
      </c>
      <c r="M29" s="117">
        <f t="shared" si="11"/>
        <v>3011</v>
      </c>
      <c r="N29" s="118"/>
      <c r="O29" s="49">
        <f t="shared" si="12"/>
        <v>3011</v>
      </c>
      <c r="P29" s="119">
        <v>307</v>
      </c>
      <c r="Q29" s="116"/>
      <c r="R29" s="116">
        <v>1000</v>
      </c>
      <c r="S29" s="117">
        <f t="shared" si="13"/>
        <v>1307</v>
      </c>
      <c r="T29" s="118"/>
      <c r="U29" s="49">
        <f t="shared" si="14"/>
        <v>1307</v>
      </c>
      <c r="V29" s="119">
        <v>1240</v>
      </c>
      <c r="W29" s="116"/>
      <c r="X29" s="116">
        <v>1750</v>
      </c>
      <c r="Y29" s="117">
        <f t="shared" si="15"/>
        <v>2990</v>
      </c>
      <c r="Z29" s="118"/>
      <c r="AA29" s="49">
        <f t="shared" si="16"/>
        <v>2990</v>
      </c>
      <c r="AB29" s="50">
        <f t="shared" si="17"/>
        <v>0.99302557289936899</v>
      </c>
      <c r="AC29" s="3"/>
      <c r="AD29" s="3"/>
    </row>
    <row r="30" spans="1:30" x14ac:dyDescent="0.25">
      <c r="A30" s="1"/>
      <c r="B30" s="51" t="s">
        <v>54</v>
      </c>
      <c r="C30" s="70" t="s">
        <v>55</v>
      </c>
      <c r="D30" s="120">
        <v>1726.4</v>
      </c>
      <c r="E30" s="120"/>
      <c r="F30" s="120" t="s">
        <v>56</v>
      </c>
      <c r="G30" s="117">
        <f t="shared" si="9"/>
        <v>1726.4</v>
      </c>
      <c r="H30" s="117">
        <v>101.9</v>
      </c>
      <c r="I30" s="113">
        <f t="shared" si="10"/>
        <v>1828.3000000000002</v>
      </c>
      <c r="J30" s="121">
        <v>1700</v>
      </c>
      <c r="K30" s="120"/>
      <c r="L30" s="120">
        <v>250</v>
      </c>
      <c r="M30" s="117">
        <f t="shared" si="11"/>
        <v>1950</v>
      </c>
      <c r="N30" s="117"/>
      <c r="O30" s="49">
        <f t="shared" si="12"/>
        <v>1950</v>
      </c>
      <c r="P30" s="121">
        <v>1383</v>
      </c>
      <c r="Q30" s="120"/>
      <c r="R30" s="120"/>
      <c r="S30" s="117">
        <f t="shared" si="13"/>
        <v>1383</v>
      </c>
      <c r="T30" s="117"/>
      <c r="U30" s="49">
        <f t="shared" si="14"/>
        <v>1383</v>
      </c>
      <c r="V30" s="121">
        <v>1800</v>
      </c>
      <c r="W30" s="120"/>
      <c r="X30" s="120">
        <v>220</v>
      </c>
      <c r="Y30" s="117">
        <f t="shared" si="15"/>
        <v>2020</v>
      </c>
      <c r="Z30" s="117"/>
      <c r="AA30" s="49">
        <f t="shared" si="16"/>
        <v>2020</v>
      </c>
      <c r="AB30" s="50">
        <f t="shared" si="17"/>
        <v>1.035897435897436</v>
      </c>
      <c r="AC30" s="3"/>
      <c r="AD30" s="3"/>
    </row>
    <row r="31" spans="1:30" x14ac:dyDescent="0.25">
      <c r="A31" s="1"/>
      <c r="B31" s="51" t="s">
        <v>57</v>
      </c>
      <c r="C31" s="70" t="s">
        <v>58</v>
      </c>
      <c r="D31" s="120">
        <v>568.1</v>
      </c>
      <c r="E31" s="120"/>
      <c r="F31" s="120">
        <v>1409.5</v>
      </c>
      <c r="G31" s="117">
        <f t="shared" si="9"/>
        <v>1977.6</v>
      </c>
      <c r="H31" s="117"/>
      <c r="I31" s="49">
        <f t="shared" si="10"/>
        <v>1977.6</v>
      </c>
      <c r="J31" s="121">
        <v>400</v>
      </c>
      <c r="K31" s="120"/>
      <c r="L31" s="120">
        <v>1100</v>
      </c>
      <c r="M31" s="117">
        <f t="shared" si="11"/>
        <v>1500</v>
      </c>
      <c r="N31" s="117"/>
      <c r="O31" s="49">
        <f t="shared" si="12"/>
        <v>1500</v>
      </c>
      <c r="P31" s="121">
        <v>390</v>
      </c>
      <c r="Q31" s="120"/>
      <c r="R31" s="120">
        <v>861</v>
      </c>
      <c r="S31" s="117">
        <f t="shared" si="13"/>
        <v>1251</v>
      </c>
      <c r="T31" s="117"/>
      <c r="U31" s="49">
        <f t="shared" si="14"/>
        <v>1251</v>
      </c>
      <c r="V31" s="121">
        <v>400</v>
      </c>
      <c r="W31" s="120"/>
      <c r="X31" s="120">
        <v>1360</v>
      </c>
      <c r="Y31" s="117">
        <f t="shared" si="15"/>
        <v>1760</v>
      </c>
      <c r="Z31" s="117"/>
      <c r="AA31" s="49">
        <f t="shared" si="16"/>
        <v>1760</v>
      </c>
      <c r="AB31" s="50">
        <f t="shared" si="17"/>
        <v>1.1733333333333333</v>
      </c>
      <c r="AC31" s="3"/>
      <c r="AD31" s="3"/>
    </row>
    <row r="32" spans="1:30" x14ac:dyDescent="0.25">
      <c r="A32" s="1"/>
      <c r="B32" s="51" t="s">
        <v>59</v>
      </c>
      <c r="C32" s="70" t="s">
        <v>60</v>
      </c>
      <c r="D32" s="122"/>
      <c r="E32" s="120">
        <v>23613.3</v>
      </c>
      <c r="F32" s="120"/>
      <c r="G32" s="117">
        <f t="shared" si="9"/>
        <v>23613.3</v>
      </c>
      <c r="H32" s="117"/>
      <c r="I32" s="49">
        <f t="shared" si="10"/>
        <v>23613.3</v>
      </c>
      <c r="J32" s="123">
        <v>30</v>
      </c>
      <c r="K32" s="120">
        <v>25554</v>
      </c>
      <c r="L32" s="120"/>
      <c r="M32" s="117">
        <f t="shared" si="11"/>
        <v>25584</v>
      </c>
      <c r="N32" s="117"/>
      <c r="O32" s="49">
        <f t="shared" si="12"/>
        <v>25584</v>
      </c>
      <c r="P32" s="123"/>
      <c r="Q32" s="120">
        <v>13145</v>
      </c>
      <c r="R32" s="120"/>
      <c r="S32" s="117">
        <f t="shared" si="13"/>
        <v>13145</v>
      </c>
      <c r="T32" s="117"/>
      <c r="U32" s="49">
        <f t="shared" si="14"/>
        <v>13145</v>
      </c>
      <c r="V32" s="123"/>
      <c r="W32" s="120">
        <v>26900</v>
      </c>
      <c r="X32" s="120"/>
      <c r="Y32" s="117">
        <f t="shared" si="15"/>
        <v>26900</v>
      </c>
      <c r="Z32" s="117"/>
      <c r="AA32" s="49">
        <f t="shared" si="16"/>
        <v>26900</v>
      </c>
      <c r="AB32" s="50">
        <f t="shared" si="17"/>
        <v>1.0514383989993745</v>
      </c>
      <c r="AC32" s="3"/>
      <c r="AD32" s="3"/>
    </row>
    <row r="33" spans="1:30" x14ac:dyDescent="0.25">
      <c r="A33" s="1"/>
      <c r="B33" s="51" t="s">
        <v>61</v>
      </c>
      <c r="C33" s="64" t="s">
        <v>62</v>
      </c>
      <c r="D33" s="122" t="s">
        <v>56</v>
      </c>
      <c r="E33" s="120">
        <v>22951.1</v>
      </c>
      <c r="F33" s="120"/>
      <c r="G33" s="117">
        <f t="shared" si="9"/>
        <v>22951.1</v>
      </c>
      <c r="H33" s="117"/>
      <c r="I33" s="49">
        <f t="shared" si="10"/>
        <v>22951.1</v>
      </c>
      <c r="J33" s="123"/>
      <c r="K33" s="120">
        <v>25400</v>
      </c>
      <c r="L33" s="120"/>
      <c r="M33" s="117">
        <f t="shared" si="11"/>
        <v>25400</v>
      </c>
      <c r="N33" s="117"/>
      <c r="O33" s="49">
        <f t="shared" si="12"/>
        <v>25400</v>
      </c>
      <c r="P33" s="123">
        <v>13.7</v>
      </c>
      <c r="Q33" s="120">
        <v>12944</v>
      </c>
      <c r="R33" s="120"/>
      <c r="S33" s="117">
        <f t="shared" si="13"/>
        <v>12957.7</v>
      </c>
      <c r="T33" s="117"/>
      <c r="U33" s="49">
        <f t="shared" si="14"/>
        <v>12957.7</v>
      </c>
      <c r="V33" s="123"/>
      <c r="W33" s="120"/>
      <c r="X33" s="120"/>
      <c r="Y33" s="117">
        <f t="shared" si="15"/>
        <v>0</v>
      </c>
      <c r="Z33" s="117"/>
      <c r="AA33" s="49">
        <f t="shared" si="16"/>
        <v>0</v>
      </c>
      <c r="AB33" s="50">
        <f t="shared" si="17"/>
        <v>0</v>
      </c>
      <c r="AC33" s="3"/>
      <c r="AD33" s="3"/>
    </row>
    <row r="34" spans="1:30" x14ac:dyDescent="0.25">
      <c r="A34" s="1"/>
      <c r="B34" s="51" t="s">
        <v>63</v>
      </c>
      <c r="C34" s="124" t="s">
        <v>64</v>
      </c>
      <c r="D34" s="122" t="s">
        <v>56</v>
      </c>
      <c r="E34" s="120">
        <v>662.2</v>
      </c>
      <c r="F34" s="120"/>
      <c r="G34" s="117">
        <f t="shared" si="9"/>
        <v>662.2</v>
      </c>
      <c r="H34" s="117"/>
      <c r="I34" s="49">
        <f t="shared" si="10"/>
        <v>662.2</v>
      </c>
      <c r="J34" s="123"/>
      <c r="K34" s="120">
        <v>154</v>
      </c>
      <c r="L34" s="120"/>
      <c r="M34" s="117">
        <f t="shared" si="11"/>
        <v>154</v>
      </c>
      <c r="N34" s="117"/>
      <c r="O34" s="49">
        <f t="shared" si="12"/>
        <v>154</v>
      </c>
      <c r="P34" s="123" t="s">
        <v>56</v>
      </c>
      <c r="Q34" s="120">
        <v>201</v>
      </c>
      <c r="R34" s="120"/>
      <c r="S34" s="117">
        <f t="shared" si="13"/>
        <v>201</v>
      </c>
      <c r="T34" s="117"/>
      <c r="U34" s="49">
        <f t="shared" si="14"/>
        <v>201</v>
      </c>
      <c r="V34" s="123" t="s">
        <v>56</v>
      </c>
      <c r="W34" s="120"/>
      <c r="X34" s="120"/>
      <c r="Y34" s="117">
        <f t="shared" si="15"/>
        <v>0</v>
      </c>
      <c r="Z34" s="117"/>
      <c r="AA34" s="49">
        <f t="shared" si="16"/>
        <v>0</v>
      </c>
      <c r="AB34" s="50">
        <f t="shared" si="17"/>
        <v>0</v>
      </c>
      <c r="AC34" s="3"/>
      <c r="AD34" s="3"/>
    </row>
    <row r="35" spans="1:30" x14ac:dyDescent="0.25">
      <c r="A35" s="1"/>
      <c r="B35" s="51" t="s">
        <v>65</v>
      </c>
      <c r="C35" s="70" t="s">
        <v>66</v>
      </c>
      <c r="D35" s="122" t="s">
        <v>56</v>
      </c>
      <c r="E35" s="120">
        <v>7789</v>
      </c>
      <c r="F35" s="120"/>
      <c r="G35" s="117">
        <f t="shared" si="9"/>
        <v>7789</v>
      </c>
      <c r="H35" s="117"/>
      <c r="I35" s="49">
        <f t="shared" si="10"/>
        <v>7789</v>
      </c>
      <c r="J35" s="123"/>
      <c r="K35" s="120">
        <v>8946</v>
      </c>
      <c r="L35" s="120"/>
      <c r="M35" s="117">
        <f t="shared" si="11"/>
        <v>8946</v>
      </c>
      <c r="N35" s="117"/>
      <c r="O35" s="49">
        <f t="shared" si="12"/>
        <v>8946</v>
      </c>
      <c r="P35" s="123">
        <v>13.7</v>
      </c>
      <c r="Q35" s="120">
        <v>4707</v>
      </c>
      <c r="R35" s="120"/>
      <c r="S35" s="117">
        <f t="shared" si="13"/>
        <v>4720.7</v>
      </c>
      <c r="T35" s="117"/>
      <c r="U35" s="49">
        <f t="shared" si="14"/>
        <v>4720.7</v>
      </c>
      <c r="V35" s="123"/>
      <c r="W35" s="120">
        <v>10600</v>
      </c>
      <c r="X35" s="120"/>
      <c r="Y35" s="117">
        <f t="shared" si="15"/>
        <v>10600</v>
      </c>
      <c r="Z35" s="117"/>
      <c r="AA35" s="49">
        <f t="shared" si="16"/>
        <v>10600</v>
      </c>
      <c r="AB35" s="50">
        <f t="shared" si="17"/>
        <v>1.1848871003800581</v>
      </c>
      <c r="AC35" s="3"/>
      <c r="AD35" s="3"/>
    </row>
    <row r="36" spans="1:30" x14ac:dyDescent="0.25">
      <c r="A36" s="1"/>
      <c r="B36" s="51" t="s">
        <v>67</v>
      </c>
      <c r="C36" s="70" t="s">
        <v>68</v>
      </c>
      <c r="D36" s="120" t="s">
        <v>56</v>
      </c>
      <c r="E36" s="120"/>
      <c r="F36" s="120"/>
      <c r="G36" s="117">
        <f t="shared" si="9"/>
        <v>0</v>
      </c>
      <c r="H36" s="117"/>
      <c r="I36" s="49">
        <f t="shared" si="10"/>
        <v>0</v>
      </c>
      <c r="J36" s="121"/>
      <c r="K36" s="120"/>
      <c r="L36" s="120"/>
      <c r="M36" s="117">
        <f t="shared" si="11"/>
        <v>0</v>
      </c>
      <c r="N36" s="117"/>
      <c r="O36" s="49">
        <f t="shared" si="12"/>
        <v>0</v>
      </c>
      <c r="P36" s="121"/>
      <c r="Q36" s="120"/>
      <c r="R36" s="120"/>
      <c r="S36" s="117">
        <f t="shared" si="13"/>
        <v>0</v>
      </c>
      <c r="T36" s="117"/>
      <c r="U36" s="49">
        <f t="shared" si="14"/>
        <v>0</v>
      </c>
      <c r="V36" s="121"/>
      <c r="W36" s="120"/>
      <c r="X36" s="120"/>
      <c r="Y36" s="117">
        <f t="shared" si="15"/>
        <v>0</v>
      </c>
      <c r="Z36" s="117"/>
      <c r="AA36" s="49">
        <f t="shared" si="16"/>
        <v>0</v>
      </c>
      <c r="AB36" s="50" t="e">
        <f t="shared" si="17"/>
        <v>#DIV/0!</v>
      </c>
      <c r="AC36" s="3"/>
      <c r="AD36" s="3"/>
    </row>
    <row r="37" spans="1:30" x14ac:dyDescent="0.25">
      <c r="A37" s="1"/>
      <c r="B37" s="51" t="s">
        <v>69</v>
      </c>
      <c r="C37" s="70" t="s">
        <v>70</v>
      </c>
      <c r="D37" s="120">
        <v>590</v>
      </c>
      <c r="E37" s="120"/>
      <c r="F37" s="120"/>
      <c r="G37" s="117">
        <f t="shared" si="9"/>
        <v>590</v>
      </c>
      <c r="H37" s="117"/>
      <c r="I37" s="49">
        <f t="shared" si="10"/>
        <v>590</v>
      </c>
      <c r="J37" s="121">
        <v>584</v>
      </c>
      <c r="K37" s="120"/>
      <c r="L37" s="120"/>
      <c r="M37" s="117">
        <f t="shared" si="11"/>
        <v>584</v>
      </c>
      <c r="N37" s="117"/>
      <c r="O37" s="49">
        <f t="shared" si="12"/>
        <v>584</v>
      </c>
      <c r="P37" s="121">
        <v>291</v>
      </c>
      <c r="Q37" s="120"/>
      <c r="R37" s="120"/>
      <c r="S37" s="117">
        <f t="shared" si="13"/>
        <v>291</v>
      </c>
      <c r="T37" s="117"/>
      <c r="U37" s="49">
        <f t="shared" si="14"/>
        <v>291</v>
      </c>
      <c r="V37" s="121">
        <v>598</v>
      </c>
      <c r="W37" s="120"/>
      <c r="X37" s="120"/>
      <c r="Y37" s="117">
        <f t="shared" si="15"/>
        <v>598</v>
      </c>
      <c r="Z37" s="117"/>
      <c r="AA37" s="49">
        <f t="shared" si="16"/>
        <v>598</v>
      </c>
      <c r="AB37" s="50">
        <f t="shared" si="17"/>
        <v>1.023972602739726</v>
      </c>
      <c r="AC37" s="3"/>
      <c r="AD37" s="3"/>
    </row>
    <row r="38" spans="1:30" ht="15.75" thickBot="1" x14ac:dyDescent="0.3">
      <c r="A38" s="1"/>
      <c r="B38" s="125" t="s">
        <v>71</v>
      </c>
      <c r="C38" s="126" t="s">
        <v>72</v>
      </c>
      <c r="D38" s="127">
        <v>1213.7</v>
      </c>
      <c r="E38" s="127"/>
      <c r="F38" s="127"/>
      <c r="G38" s="117">
        <f t="shared" si="9"/>
        <v>1213.7</v>
      </c>
      <c r="H38" s="128"/>
      <c r="I38" s="79">
        <f t="shared" si="10"/>
        <v>1213.7</v>
      </c>
      <c r="J38" s="129">
        <v>95</v>
      </c>
      <c r="K38" s="127"/>
      <c r="L38" s="127">
        <v>100</v>
      </c>
      <c r="M38" s="128">
        <f t="shared" si="11"/>
        <v>195</v>
      </c>
      <c r="N38" s="128"/>
      <c r="O38" s="79">
        <f t="shared" si="12"/>
        <v>195</v>
      </c>
      <c r="P38" s="129">
        <v>111.9</v>
      </c>
      <c r="Q38" s="127"/>
      <c r="R38" s="127"/>
      <c r="S38" s="128">
        <f t="shared" si="13"/>
        <v>111.9</v>
      </c>
      <c r="T38" s="128"/>
      <c r="U38" s="79">
        <f t="shared" si="14"/>
        <v>111.9</v>
      </c>
      <c r="V38" s="129">
        <v>72</v>
      </c>
      <c r="W38" s="127">
        <v>1200</v>
      </c>
      <c r="X38" s="127">
        <v>220</v>
      </c>
      <c r="Y38" s="128">
        <f t="shared" si="15"/>
        <v>1492</v>
      </c>
      <c r="Z38" s="128"/>
      <c r="AA38" s="79">
        <f t="shared" si="16"/>
        <v>1492</v>
      </c>
      <c r="AB38" s="80">
        <f t="shared" si="17"/>
        <v>7.6512820512820516</v>
      </c>
      <c r="AC38" s="3"/>
      <c r="AD38" s="3"/>
    </row>
    <row r="39" spans="1:30" ht="15.75" thickBot="1" x14ac:dyDescent="0.3">
      <c r="A39" s="1"/>
      <c r="B39" s="81" t="s">
        <v>73</v>
      </c>
      <c r="C39" s="130" t="s">
        <v>74</v>
      </c>
      <c r="D39" s="131">
        <f>SUM(D35:D38)+SUM(D28:D32)</f>
        <v>4902</v>
      </c>
      <c r="E39" s="131">
        <f>SUM(E35:E38)+SUM(E28:E32)</f>
        <v>31452.3</v>
      </c>
      <c r="F39" s="131">
        <f>SUM(F35:F38)+SUM(F28:F32)</f>
        <v>3914.5</v>
      </c>
      <c r="G39" s="132">
        <f t="shared" si="9"/>
        <v>40268.800000000003</v>
      </c>
      <c r="H39" s="133">
        <f>SUM(H28:H32)+SUM(H35:H38)</f>
        <v>145.9</v>
      </c>
      <c r="I39" s="134">
        <f>SUM(I35:I38)+SUM(I28:I32)</f>
        <v>40414.699999999997</v>
      </c>
      <c r="J39" s="131">
        <f>SUM(J35:J38)+SUM(J28:J32)</f>
        <v>4450</v>
      </c>
      <c r="K39" s="131">
        <f>SUM(K35:K38)+SUM(K28:K32)</f>
        <v>34500</v>
      </c>
      <c r="L39" s="131">
        <f>SUM(L35:L38)+SUM(L28:L32)</f>
        <v>3150</v>
      </c>
      <c r="M39" s="132">
        <f t="shared" si="11"/>
        <v>42100</v>
      </c>
      <c r="N39" s="133">
        <f>SUM(N28:N32)+SUM(N35:N38)</f>
        <v>0</v>
      </c>
      <c r="O39" s="134">
        <f>SUM(O35:O38)+SUM(O28:O32)</f>
        <v>42100</v>
      </c>
      <c r="P39" s="131">
        <f>SUM(P35:P38)+SUM(P28:P32)</f>
        <v>2522.6</v>
      </c>
      <c r="Q39" s="131">
        <f>SUM(Q35:Q38)+SUM(Q28:Q32)</f>
        <v>17852</v>
      </c>
      <c r="R39" s="131">
        <f>SUM(R35:R38)+SUM(R28:R32)</f>
        <v>1861</v>
      </c>
      <c r="S39" s="132">
        <f t="shared" si="13"/>
        <v>22235.599999999999</v>
      </c>
      <c r="T39" s="133">
        <f>SUM(T28:T32)+SUM(T35:T38)</f>
        <v>27</v>
      </c>
      <c r="U39" s="134">
        <f>SUM(U35:U38)+SUM(U28:U32)</f>
        <v>22262.6</v>
      </c>
      <c r="V39" s="131">
        <f>SUM(V35:V38)+SUM(V28:V32)</f>
        <v>4500</v>
      </c>
      <c r="W39" s="131">
        <f>SUM(W35:W38)+SUM(W28:W32)</f>
        <v>38700</v>
      </c>
      <c r="X39" s="131">
        <f>SUM(X35:X38)+SUM(X28:X32)</f>
        <v>3550</v>
      </c>
      <c r="Y39" s="132">
        <f t="shared" si="15"/>
        <v>46750</v>
      </c>
      <c r="Z39" s="133">
        <f>SUM(Z28:Z32)+SUM(Z35:Z38)</f>
        <v>0</v>
      </c>
      <c r="AA39" s="134">
        <f>SUM(AA35:AA38)+SUM(AA28:AA32)</f>
        <v>46750</v>
      </c>
      <c r="AB39" s="135">
        <f t="shared" si="17"/>
        <v>1.1104513064133017</v>
      </c>
      <c r="AC39" s="3"/>
      <c r="AD39" s="3"/>
    </row>
    <row r="40" spans="1:30" ht="19.5" thickBot="1" x14ac:dyDescent="0.35">
      <c r="A40" s="1"/>
      <c r="B40" s="136" t="s">
        <v>75</v>
      </c>
      <c r="C40" s="137" t="s">
        <v>76</v>
      </c>
      <c r="D40" s="138">
        <f t="shared" ref="D40:AA40" si="18">D24-D39</f>
        <v>0</v>
      </c>
      <c r="E40" s="138">
        <f t="shared" si="18"/>
        <v>-1177.7000000000007</v>
      </c>
      <c r="F40" s="138">
        <f t="shared" si="18"/>
        <v>1131.7999999999993</v>
      </c>
      <c r="G40" s="139">
        <f t="shared" si="18"/>
        <v>-45.900000000008731</v>
      </c>
      <c r="H40" s="139">
        <f t="shared" si="18"/>
        <v>177.6</v>
      </c>
      <c r="I40" s="140">
        <f t="shared" si="18"/>
        <v>131.69999999999709</v>
      </c>
      <c r="J40" s="138">
        <f t="shared" si="18"/>
        <v>0</v>
      </c>
      <c r="K40" s="138">
        <f t="shared" si="18"/>
        <v>0</v>
      </c>
      <c r="L40" s="138">
        <f t="shared" si="18"/>
        <v>0</v>
      </c>
      <c r="M40" s="139">
        <f t="shared" si="18"/>
        <v>0</v>
      </c>
      <c r="N40" s="139">
        <f t="shared" si="18"/>
        <v>0</v>
      </c>
      <c r="O40" s="140">
        <f t="shared" si="18"/>
        <v>0</v>
      </c>
      <c r="P40" s="138">
        <f t="shared" si="18"/>
        <v>430.40000000000009</v>
      </c>
      <c r="Q40" s="138">
        <f t="shared" si="18"/>
        <v>174</v>
      </c>
      <c r="R40" s="138">
        <f t="shared" si="18"/>
        <v>671.80000000000018</v>
      </c>
      <c r="S40" s="139">
        <f t="shared" si="18"/>
        <v>1276.2000000000007</v>
      </c>
      <c r="T40" s="139">
        <f t="shared" si="18"/>
        <v>177</v>
      </c>
      <c r="U40" s="140">
        <f t="shared" si="18"/>
        <v>1453.2000000000007</v>
      </c>
      <c r="V40" s="138">
        <f t="shared" si="18"/>
        <v>0</v>
      </c>
      <c r="W40" s="138">
        <f t="shared" si="18"/>
        <v>0</v>
      </c>
      <c r="X40" s="138">
        <f t="shared" si="18"/>
        <v>0</v>
      </c>
      <c r="Y40" s="139">
        <f t="shared" si="18"/>
        <v>0</v>
      </c>
      <c r="Z40" s="139">
        <f t="shared" si="18"/>
        <v>0</v>
      </c>
      <c r="AA40" s="140">
        <f t="shared" si="18"/>
        <v>0</v>
      </c>
      <c r="AB40" s="141" t="e">
        <f t="shared" si="17"/>
        <v>#DIV/0!</v>
      </c>
      <c r="AC40" s="3"/>
      <c r="AD40" s="3"/>
    </row>
    <row r="41" spans="1:30" ht="15.75" thickBot="1" x14ac:dyDescent="0.3">
      <c r="A41" s="1"/>
      <c r="B41" s="142" t="s">
        <v>77</v>
      </c>
      <c r="C41" s="143" t="s">
        <v>78</v>
      </c>
      <c r="D41" s="144"/>
      <c r="E41" s="145"/>
      <c r="F41" s="145"/>
      <c r="G41" s="146"/>
      <c r="H41" s="147"/>
      <c r="I41" s="148">
        <f>I40-D16</f>
        <v>-4267.3000000000029</v>
      </c>
      <c r="J41" s="144"/>
      <c r="K41" s="145"/>
      <c r="L41" s="145"/>
      <c r="M41" s="146"/>
      <c r="N41" s="149"/>
      <c r="O41" s="148">
        <f>O40-J16</f>
        <v>-4450</v>
      </c>
      <c r="P41" s="144"/>
      <c r="Q41" s="145"/>
      <c r="R41" s="145"/>
      <c r="S41" s="146"/>
      <c r="T41" s="149"/>
      <c r="U41" s="148">
        <f>U40-P16</f>
        <v>-1013.6999999999994</v>
      </c>
      <c r="V41" s="144"/>
      <c r="W41" s="145"/>
      <c r="X41" s="145"/>
      <c r="Y41" s="146"/>
      <c r="Z41" s="149"/>
      <c r="AA41" s="148">
        <f>AA40-V16</f>
        <v>-4500</v>
      </c>
      <c r="AB41" s="50">
        <f t="shared" si="17"/>
        <v>1.0112359550561798</v>
      </c>
      <c r="AC41" s="3"/>
      <c r="AD41" s="3"/>
    </row>
    <row r="42" spans="1:30" s="156" customFormat="1" ht="8.25" customHeight="1" thickBot="1" x14ac:dyDescent="0.3">
      <c r="A42" s="150"/>
      <c r="B42" s="151"/>
      <c r="C42" s="152"/>
      <c r="D42" s="153"/>
      <c r="E42" s="154"/>
      <c r="F42" s="154"/>
      <c r="G42" s="150"/>
      <c r="H42" s="154"/>
      <c r="I42" s="154"/>
      <c r="J42" s="153"/>
      <c r="K42" s="154"/>
      <c r="L42" s="154"/>
      <c r="M42" s="150"/>
      <c r="N42" s="154"/>
      <c r="O42" s="154"/>
      <c r="P42" s="154"/>
      <c r="Q42" s="154"/>
      <c r="R42" s="154"/>
      <c r="S42" s="154"/>
      <c r="T42" s="154"/>
      <c r="U42" s="154"/>
      <c r="V42" s="155"/>
      <c r="W42" s="155"/>
      <c r="X42" s="155"/>
      <c r="Y42" s="155"/>
      <c r="Z42" s="155"/>
      <c r="AA42" s="155"/>
      <c r="AB42" s="155"/>
      <c r="AC42" s="155"/>
      <c r="AD42" s="155"/>
    </row>
    <row r="43" spans="1:30" s="156" customFormat="1" ht="15.75" customHeight="1" thickBot="1" x14ac:dyDescent="0.3">
      <c r="A43" s="150"/>
      <c r="B43" s="157"/>
      <c r="C43" s="158" t="s">
        <v>79</v>
      </c>
      <c r="D43" s="159" t="s">
        <v>80</v>
      </c>
      <c r="E43" s="160" t="s">
        <v>81</v>
      </c>
      <c r="F43" s="161" t="s">
        <v>82</v>
      </c>
      <c r="G43" s="154"/>
      <c r="H43" s="154"/>
      <c r="I43" s="162"/>
      <c r="J43" s="159" t="s">
        <v>80</v>
      </c>
      <c r="K43" s="160" t="s">
        <v>81</v>
      </c>
      <c r="L43" s="161" t="s">
        <v>82</v>
      </c>
      <c r="M43" s="154"/>
      <c r="N43" s="154"/>
      <c r="O43" s="154"/>
      <c r="P43" s="159" t="s">
        <v>80</v>
      </c>
      <c r="Q43" s="160" t="s">
        <v>81</v>
      </c>
      <c r="R43" s="161" t="s">
        <v>82</v>
      </c>
      <c r="S43" s="155"/>
      <c r="T43" s="155"/>
      <c r="U43" s="155"/>
      <c r="V43" s="159" t="s">
        <v>80</v>
      </c>
      <c r="W43" s="160" t="s">
        <v>81</v>
      </c>
      <c r="X43" s="161" t="s">
        <v>82</v>
      </c>
      <c r="Y43" s="155"/>
      <c r="Z43" s="155"/>
      <c r="AA43" s="155"/>
      <c r="AB43" s="155"/>
      <c r="AC43" s="155"/>
      <c r="AD43" s="155"/>
    </row>
    <row r="44" spans="1:30" ht="15.75" thickBot="1" x14ac:dyDescent="0.3">
      <c r="A44" s="1"/>
      <c r="B44" s="157"/>
      <c r="C44" s="163"/>
      <c r="D44" s="164">
        <v>295</v>
      </c>
      <c r="E44" s="165">
        <v>295</v>
      </c>
      <c r="F44" s="166">
        <v>0</v>
      </c>
      <c r="G44" s="154"/>
      <c r="H44" s="154"/>
      <c r="I44" s="162"/>
      <c r="J44" s="164">
        <v>292</v>
      </c>
      <c r="K44" s="165">
        <v>292</v>
      </c>
      <c r="L44" s="166">
        <v>0</v>
      </c>
      <c r="M44" s="167"/>
      <c r="N44" s="167"/>
      <c r="O44" s="167"/>
      <c r="P44" s="164">
        <v>146</v>
      </c>
      <c r="Q44" s="165">
        <v>146</v>
      </c>
      <c r="R44" s="166">
        <v>0</v>
      </c>
      <c r="S44" s="3"/>
      <c r="T44" s="3"/>
      <c r="U44" s="3"/>
      <c r="V44" s="164">
        <v>300</v>
      </c>
      <c r="W44" s="165">
        <v>300</v>
      </c>
      <c r="X44" s="166">
        <v>0</v>
      </c>
      <c r="Y44" s="3"/>
      <c r="Z44" s="3"/>
      <c r="AA44" s="3"/>
      <c r="AB44" s="3"/>
      <c r="AC44" s="3"/>
      <c r="AD44" s="3"/>
    </row>
    <row r="45" spans="1:30" s="156" customFormat="1" ht="8.25" customHeight="1" thickBot="1" x14ac:dyDescent="0.3">
      <c r="A45" s="150"/>
      <c r="B45" s="157"/>
      <c r="C45" s="152"/>
      <c r="D45" s="167"/>
      <c r="E45" s="154"/>
      <c r="F45" s="154"/>
      <c r="G45" s="154"/>
      <c r="H45" s="154"/>
      <c r="I45" s="162"/>
      <c r="J45" s="154"/>
      <c r="K45" s="154"/>
      <c r="L45" s="154"/>
      <c r="M45" s="154"/>
      <c r="N45" s="154"/>
      <c r="O45" s="162"/>
      <c r="P45" s="162"/>
      <c r="Q45" s="162"/>
      <c r="R45" s="162"/>
      <c r="S45" s="162"/>
      <c r="T45" s="162"/>
      <c r="U45" s="162"/>
      <c r="V45" s="155"/>
      <c r="W45" s="155"/>
      <c r="X45" s="155"/>
      <c r="Y45" s="155"/>
      <c r="Z45" s="155"/>
      <c r="AA45" s="155"/>
      <c r="AB45" s="155"/>
      <c r="AC45" s="155"/>
      <c r="AD45" s="155"/>
    </row>
    <row r="46" spans="1:30" s="156" customFormat="1" ht="37.5" customHeight="1" thickBot="1" x14ac:dyDescent="0.3">
      <c r="A46" s="150"/>
      <c r="B46" s="157"/>
      <c r="C46" s="158" t="s">
        <v>83</v>
      </c>
      <c r="D46" s="168" t="s">
        <v>84</v>
      </c>
      <c r="E46" s="169" t="s">
        <v>85</v>
      </c>
      <c r="F46" s="154"/>
      <c r="G46" s="154"/>
      <c r="H46" s="154"/>
      <c r="I46" s="162"/>
      <c r="J46" s="168" t="s">
        <v>84</v>
      </c>
      <c r="K46" s="169" t="s">
        <v>85</v>
      </c>
      <c r="L46" s="170"/>
      <c r="M46" s="170"/>
      <c r="N46" s="155"/>
      <c r="O46" s="155"/>
      <c r="P46" s="168" t="s">
        <v>84</v>
      </c>
      <c r="Q46" s="169" t="s">
        <v>85</v>
      </c>
      <c r="R46" s="155"/>
      <c r="S46" s="155"/>
      <c r="T46" s="155"/>
      <c r="U46" s="155"/>
      <c r="V46" s="168" t="s">
        <v>84</v>
      </c>
      <c r="W46" s="169" t="s">
        <v>85</v>
      </c>
      <c r="X46" s="155"/>
      <c r="Y46" s="155"/>
      <c r="Z46" s="155"/>
      <c r="AA46" s="155"/>
      <c r="AB46" s="155"/>
      <c r="AC46" s="155"/>
      <c r="AD46" s="155"/>
    </row>
    <row r="47" spans="1:30" ht="15.75" thickBot="1" x14ac:dyDescent="0.3">
      <c r="A47" s="1"/>
      <c r="B47" s="171"/>
      <c r="C47" s="172"/>
      <c r="D47" s="164">
        <v>0</v>
      </c>
      <c r="E47" s="173">
        <v>0</v>
      </c>
      <c r="F47" s="154"/>
      <c r="G47" s="154"/>
      <c r="H47" s="154"/>
      <c r="I47" s="162"/>
      <c r="J47" s="164">
        <v>0</v>
      </c>
      <c r="K47" s="173">
        <v>0</v>
      </c>
      <c r="L47" s="174"/>
      <c r="M47" s="174"/>
      <c r="N47" s="3"/>
      <c r="O47" s="3"/>
      <c r="P47" s="164">
        <v>0</v>
      </c>
      <c r="Q47" s="173">
        <v>0</v>
      </c>
      <c r="R47" s="3"/>
      <c r="S47" s="3"/>
      <c r="T47" s="3"/>
      <c r="U47" s="3"/>
      <c r="V47" s="164">
        <v>0</v>
      </c>
      <c r="W47" s="173">
        <v>0</v>
      </c>
      <c r="X47" s="3"/>
      <c r="Y47" s="3"/>
      <c r="Z47" s="3"/>
      <c r="AA47" s="3"/>
      <c r="AB47" s="3"/>
      <c r="AC47" s="3"/>
      <c r="AD47" s="3"/>
    </row>
    <row r="48" spans="1:30" x14ac:dyDescent="0.25">
      <c r="A48" s="1"/>
      <c r="B48" s="171"/>
      <c r="C48" s="152"/>
      <c r="D48" s="154"/>
      <c r="E48" s="154"/>
      <c r="F48" s="154"/>
      <c r="G48" s="154"/>
      <c r="H48" s="154"/>
      <c r="I48" s="162"/>
      <c r="J48" s="154"/>
      <c r="K48" s="154"/>
      <c r="L48" s="154"/>
      <c r="M48" s="154"/>
      <c r="N48" s="154"/>
      <c r="O48" s="162"/>
      <c r="P48" s="162"/>
      <c r="Q48" s="162"/>
      <c r="R48" s="162"/>
      <c r="S48" s="162"/>
      <c r="T48" s="162"/>
      <c r="U48" s="162"/>
      <c r="V48" s="3"/>
      <c r="W48" s="3"/>
      <c r="X48" s="3"/>
      <c r="Y48" s="3"/>
      <c r="Z48" s="3"/>
      <c r="AA48" s="3"/>
      <c r="AB48" s="3"/>
      <c r="AC48" s="3"/>
      <c r="AD48" s="3"/>
    </row>
    <row r="49" spans="1:30" x14ac:dyDescent="0.25">
      <c r="A49" s="1"/>
      <c r="B49" s="171"/>
      <c r="C49" s="175" t="s">
        <v>86</v>
      </c>
      <c r="D49" s="176" t="s">
        <v>87</v>
      </c>
      <c r="E49" s="176" t="s">
        <v>88</v>
      </c>
      <c r="F49" s="176" t="s">
        <v>89</v>
      </c>
      <c r="G49" s="176" t="s">
        <v>90</v>
      </c>
      <c r="H49" s="154"/>
      <c r="I49" s="3"/>
      <c r="J49" s="176" t="s">
        <v>87</v>
      </c>
      <c r="K49" s="176" t="s">
        <v>88</v>
      </c>
      <c r="L49" s="176" t="s">
        <v>89</v>
      </c>
      <c r="M49" s="176" t="s">
        <v>91</v>
      </c>
      <c r="N49" s="3"/>
      <c r="O49" s="3"/>
      <c r="P49" s="176" t="s">
        <v>87</v>
      </c>
      <c r="Q49" s="176" t="s">
        <v>88</v>
      </c>
      <c r="R49" s="176" t="s">
        <v>89</v>
      </c>
      <c r="S49" s="176" t="s">
        <v>91</v>
      </c>
      <c r="T49" s="3"/>
      <c r="U49" s="3"/>
      <c r="V49" s="176" t="s">
        <v>92</v>
      </c>
      <c r="W49" s="176" t="s">
        <v>88</v>
      </c>
      <c r="X49" s="176" t="s">
        <v>89</v>
      </c>
      <c r="Y49" s="176" t="s">
        <v>91</v>
      </c>
      <c r="Z49" s="3"/>
      <c r="AA49" s="3"/>
      <c r="AB49" s="3"/>
      <c r="AC49" s="3"/>
      <c r="AD49" s="3"/>
    </row>
    <row r="50" spans="1:30" x14ac:dyDescent="0.25">
      <c r="A50" s="1"/>
      <c r="B50" s="171"/>
      <c r="C50" s="177" t="s">
        <v>93</v>
      </c>
      <c r="D50" s="178"/>
      <c r="E50" s="178"/>
      <c r="F50" s="178"/>
      <c r="G50" s="179">
        <f>D50+E50-F50</f>
        <v>0</v>
      </c>
      <c r="H50" s="154"/>
      <c r="I50" s="3"/>
      <c r="J50" s="178"/>
      <c r="K50" s="178"/>
      <c r="L50" s="178"/>
      <c r="M50" s="179">
        <f>J50+K50-L50</f>
        <v>0</v>
      </c>
      <c r="N50" s="3"/>
      <c r="O50" s="3"/>
      <c r="P50" s="178"/>
      <c r="Q50" s="178"/>
      <c r="R50" s="178"/>
      <c r="S50" s="179">
        <f>P50+Q50-R50</f>
        <v>0</v>
      </c>
      <c r="T50" s="3"/>
      <c r="U50" s="3"/>
      <c r="V50" s="178"/>
      <c r="W50" s="178"/>
      <c r="X50" s="178"/>
      <c r="Y50" s="179">
        <f>V50+W50-X50</f>
        <v>0</v>
      </c>
      <c r="Z50" s="3"/>
      <c r="AA50" s="3"/>
      <c r="AB50" s="3"/>
      <c r="AC50" s="3"/>
      <c r="AD50" s="3"/>
    </row>
    <row r="51" spans="1:30" x14ac:dyDescent="0.25">
      <c r="A51" s="1"/>
      <c r="B51" s="171"/>
      <c r="C51" s="177" t="s">
        <v>94</v>
      </c>
      <c r="D51" s="178">
        <v>2047.6</v>
      </c>
      <c r="E51" s="178">
        <v>276.3</v>
      </c>
      <c r="F51" s="178">
        <v>1695.7</v>
      </c>
      <c r="G51" s="179">
        <f>D51+E51-F51</f>
        <v>628.20000000000005</v>
      </c>
      <c r="H51" s="154"/>
      <c r="I51" s="3"/>
      <c r="J51" s="178">
        <v>628.20000000000005</v>
      </c>
      <c r="K51" s="178">
        <v>71</v>
      </c>
      <c r="L51" s="178">
        <v>0</v>
      </c>
      <c r="M51" s="179">
        <f>J51+K51-L51</f>
        <v>699.2</v>
      </c>
      <c r="N51" s="3"/>
      <c r="O51" s="3"/>
      <c r="P51" s="178">
        <v>628.20000000000005</v>
      </c>
      <c r="Q51" s="178">
        <v>71</v>
      </c>
      <c r="R51" s="178">
        <v>359</v>
      </c>
      <c r="S51" s="179">
        <f>P51+Q51-R51</f>
        <v>340.20000000000005</v>
      </c>
      <c r="T51" s="3"/>
      <c r="U51" s="3"/>
      <c r="V51" s="178">
        <v>340</v>
      </c>
      <c r="W51" s="178">
        <v>60</v>
      </c>
      <c r="X51" s="178">
        <v>0</v>
      </c>
      <c r="Y51" s="179">
        <f>V51+W51-X51</f>
        <v>400</v>
      </c>
      <c r="Z51" s="3"/>
      <c r="AA51" s="3"/>
      <c r="AB51" s="3"/>
      <c r="AC51" s="3"/>
      <c r="AD51" s="3"/>
    </row>
    <row r="52" spans="1:30" x14ac:dyDescent="0.25">
      <c r="A52" s="1"/>
      <c r="B52" s="171"/>
      <c r="C52" s="177" t="s">
        <v>95</v>
      </c>
      <c r="D52" s="178">
        <v>771.6</v>
      </c>
      <c r="E52" s="178">
        <v>584.29999999999995</v>
      </c>
      <c r="F52" s="178">
        <v>295.3</v>
      </c>
      <c r="G52" s="179">
        <f>D52+E52-F52</f>
        <v>1060.6000000000001</v>
      </c>
      <c r="H52" s="154"/>
      <c r="I52" s="3"/>
      <c r="J52" s="178">
        <v>1060.5999999999999</v>
      </c>
      <c r="K52" s="178">
        <v>582</v>
      </c>
      <c r="L52" s="178">
        <v>292</v>
      </c>
      <c r="M52" s="179">
        <f>J52+K52-L52</f>
        <v>1350.6</v>
      </c>
      <c r="N52" s="3"/>
      <c r="O52" s="3"/>
      <c r="P52" s="178">
        <v>1060.5999999999999</v>
      </c>
      <c r="Q52" s="178">
        <v>582</v>
      </c>
      <c r="R52" s="178">
        <v>292</v>
      </c>
      <c r="S52" s="179">
        <f>P52+Q52-R52</f>
        <v>1350.6</v>
      </c>
      <c r="T52" s="3"/>
      <c r="U52" s="3"/>
      <c r="V52" s="178">
        <v>1350.6</v>
      </c>
      <c r="W52" s="178">
        <v>598</v>
      </c>
      <c r="X52" s="178">
        <v>300</v>
      </c>
      <c r="Y52" s="179">
        <f>V52+W52-X52</f>
        <v>1648.6</v>
      </c>
      <c r="Z52" s="3"/>
      <c r="AA52" s="3"/>
      <c r="AB52" s="3"/>
      <c r="AC52" s="3"/>
      <c r="AD52" s="3"/>
    </row>
    <row r="53" spans="1:30" x14ac:dyDescent="0.25">
      <c r="A53" s="1"/>
      <c r="B53" s="171"/>
      <c r="C53" s="177" t="s">
        <v>96</v>
      </c>
      <c r="D53" s="178">
        <v>109.9</v>
      </c>
      <c r="E53" s="178">
        <v>81</v>
      </c>
      <c r="F53" s="178">
        <v>89.3</v>
      </c>
      <c r="G53" s="179">
        <f>D53+E53-F53</f>
        <v>101.60000000000001</v>
      </c>
      <c r="H53" s="154"/>
      <c r="I53" s="3"/>
      <c r="J53" s="178">
        <v>101.6</v>
      </c>
      <c r="K53" s="178">
        <v>60</v>
      </c>
      <c r="L53" s="178">
        <v>80</v>
      </c>
      <c r="M53" s="179">
        <f>J53+K53-L53</f>
        <v>81.599999999999994</v>
      </c>
      <c r="N53" s="3"/>
      <c r="O53" s="3"/>
      <c r="P53" s="178">
        <v>101.6</v>
      </c>
      <c r="Q53" s="178">
        <v>60</v>
      </c>
      <c r="R53" s="178">
        <v>80</v>
      </c>
      <c r="S53" s="179">
        <f>P53+Q53-R53</f>
        <v>81.599999999999994</v>
      </c>
      <c r="T53" s="3"/>
      <c r="U53" s="3"/>
      <c r="V53" s="178">
        <v>81.599999999999994</v>
      </c>
      <c r="W53" s="178">
        <v>50</v>
      </c>
      <c r="X53" s="178">
        <v>100</v>
      </c>
      <c r="Y53" s="179">
        <f>V53+W53-X53</f>
        <v>31.599999999999994</v>
      </c>
      <c r="Z53" s="3"/>
      <c r="AA53" s="3"/>
      <c r="AB53" s="3"/>
      <c r="AC53" s="3"/>
      <c r="AD53" s="3"/>
    </row>
    <row r="54" spans="1:30" x14ac:dyDescent="0.25">
      <c r="A54" s="1"/>
      <c r="B54" s="171"/>
      <c r="C54" s="180" t="s">
        <v>97</v>
      </c>
      <c r="D54" s="178">
        <v>314</v>
      </c>
      <c r="E54" s="178">
        <v>458.4</v>
      </c>
      <c r="F54" s="178">
        <v>272.5</v>
      </c>
      <c r="G54" s="179">
        <f>D54+E54-F54</f>
        <v>499.9</v>
      </c>
      <c r="H54" s="154"/>
      <c r="I54" s="3"/>
      <c r="J54" s="178">
        <v>499.9</v>
      </c>
      <c r="K54" s="178">
        <v>513.29999999999995</v>
      </c>
      <c r="L54" s="178">
        <v>650</v>
      </c>
      <c r="M54" s="179">
        <f>J54+K54-L54</f>
        <v>363.19999999999993</v>
      </c>
      <c r="N54" s="3"/>
      <c r="O54" s="3"/>
      <c r="P54" s="178">
        <v>499.9</v>
      </c>
      <c r="Q54" s="178">
        <v>513.29999999999995</v>
      </c>
      <c r="R54" s="178">
        <v>650</v>
      </c>
      <c r="S54" s="179">
        <f>P54+Q54-R54</f>
        <v>363.19999999999993</v>
      </c>
      <c r="T54" s="3"/>
      <c r="U54" s="3"/>
      <c r="V54" s="178">
        <v>363.2</v>
      </c>
      <c r="W54" s="178">
        <v>539</v>
      </c>
      <c r="X54" s="178">
        <v>400</v>
      </c>
      <c r="Y54" s="179">
        <f>V54+W54-X54</f>
        <v>502.20000000000005</v>
      </c>
      <c r="Z54" s="3"/>
      <c r="AA54" s="3"/>
      <c r="AB54" s="3"/>
      <c r="AC54" s="3"/>
      <c r="AD54" s="3"/>
    </row>
    <row r="55" spans="1:30" ht="10.5" customHeight="1" x14ac:dyDescent="0.25">
      <c r="A55" s="1"/>
      <c r="B55" s="171"/>
      <c r="C55" s="152"/>
      <c r="D55" s="154"/>
      <c r="E55" s="154"/>
      <c r="F55" s="154"/>
      <c r="G55" s="154"/>
      <c r="H55" s="154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</row>
    <row r="56" spans="1:30" x14ac:dyDescent="0.25">
      <c r="A56" s="1"/>
      <c r="B56" s="171"/>
      <c r="C56" s="175" t="s">
        <v>98</v>
      </c>
      <c r="D56" s="176" t="s">
        <v>99</v>
      </c>
      <c r="E56" s="176" t="s">
        <v>100</v>
      </c>
      <c r="F56" s="154"/>
      <c r="G56" s="154"/>
      <c r="H56" s="154"/>
      <c r="I56" s="162"/>
      <c r="J56" s="176" t="s">
        <v>101</v>
      </c>
      <c r="K56" s="154"/>
      <c r="L56" s="154"/>
      <c r="M56" s="154"/>
      <c r="N56" s="154"/>
      <c r="O56" s="162"/>
      <c r="P56" s="176" t="s">
        <v>102</v>
      </c>
      <c r="Q56" s="162"/>
      <c r="R56" s="162"/>
      <c r="S56" s="162"/>
      <c r="T56" s="162"/>
      <c r="U56" s="162"/>
      <c r="V56" s="176" t="s">
        <v>101</v>
      </c>
      <c r="W56" s="3"/>
      <c r="X56" s="3"/>
      <c r="Y56" s="3"/>
      <c r="Z56" s="3"/>
      <c r="AA56" s="3"/>
      <c r="AB56" s="3"/>
      <c r="AC56" s="3"/>
      <c r="AD56" s="3"/>
    </row>
    <row r="57" spans="1:30" x14ac:dyDescent="0.25">
      <c r="A57" s="1"/>
      <c r="B57" s="171"/>
      <c r="C57" s="177"/>
      <c r="D57" s="181">
        <v>70</v>
      </c>
      <c r="E57" s="181">
        <v>72</v>
      </c>
      <c r="F57" s="154"/>
      <c r="G57" s="154"/>
      <c r="H57" s="154"/>
      <c r="I57" s="162"/>
      <c r="J57" s="181">
        <v>72</v>
      </c>
      <c r="K57" s="154"/>
      <c r="L57" s="154"/>
      <c r="M57" s="154"/>
      <c r="N57" s="154"/>
      <c r="O57" s="162"/>
      <c r="P57" s="181">
        <v>72</v>
      </c>
      <c r="Q57" s="162"/>
      <c r="R57" s="162"/>
      <c r="S57" s="162"/>
      <c r="T57" s="162"/>
      <c r="U57" s="162"/>
      <c r="V57" s="181">
        <v>72</v>
      </c>
      <c r="W57" s="3"/>
      <c r="X57" s="3"/>
      <c r="Y57" s="3"/>
      <c r="Z57" s="3"/>
      <c r="AA57" s="3"/>
      <c r="AB57" s="3"/>
      <c r="AC57" s="3"/>
      <c r="AD57" s="3"/>
    </row>
    <row r="58" spans="1:30" x14ac:dyDescent="0.25">
      <c r="A58" s="1"/>
      <c r="B58" s="171"/>
      <c r="C58" s="152"/>
      <c r="D58" s="154"/>
      <c r="E58" s="154"/>
      <c r="F58" s="154"/>
      <c r="G58" s="154"/>
      <c r="H58" s="154"/>
      <c r="I58" s="162"/>
      <c r="J58" s="154"/>
      <c r="K58" s="154"/>
      <c r="L58" s="154"/>
      <c r="M58" s="154"/>
      <c r="N58" s="154"/>
      <c r="O58" s="162"/>
      <c r="P58" s="162"/>
      <c r="Q58" s="162"/>
      <c r="R58" s="162"/>
      <c r="S58" s="162"/>
      <c r="T58" s="162"/>
      <c r="U58" s="162"/>
      <c r="V58" s="3"/>
      <c r="W58" s="3"/>
      <c r="X58" s="3"/>
      <c r="Y58" s="3"/>
      <c r="Z58" s="3"/>
      <c r="AA58" s="3"/>
      <c r="AB58" s="3"/>
      <c r="AC58" s="3"/>
      <c r="AD58" s="3"/>
    </row>
    <row r="59" spans="1:30" x14ac:dyDescent="0.25">
      <c r="A59" s="1"/>
      <c r="B59" s="182" t="s">
        <v>103</v>
      </c>
      <c r="C59" s="183"/>
      <c r="D59" s="184"/>
      <c r="E59" s="184"/>
      <c r="F59" s="184"/>
      <c r="G59" s="184"/>
      <c r="H59" s="184"/>
      <c r="I59" s="184"/>
      <c r="J59" s="184"/>
      <c r="K59" s="184"/>
      <c r="L59" s="184"/>
      <c r="M59" s="184"/>
      <c r="N59" s="184"/>
      <c r="O59" s="184"/>
      <c r="P59" s="184"/>
      <c r="Q59" s="184"/>
      <c r="R59" s="184"/>
      <c r="S59" s="184"/>
      <c r="T59" s="184"/>
      <c r="U59" s="184"/>
      <c r="V59" s="185"/>
      <c r="W59" s="185"/>
      <c r="X59" s="185"/>
      <c r="Y59" s="185"/>
      <c r="Z59" s="185"/>
      <c r="AA59" s="185"/>
      <c r="AB59" s="186"/>
      <c r="AC59" s="3"/>
      <c r="AD59" s="3"/>
    </row>
    <row r="60" spans="1:30" ht="18.75" x14ac:dyDescent="0.3">
      <c r="A60" s="1"/>
      <c r="B60" s="187" t="s">
        <v>104</v>
      </c>
      <c r="C60" s="188"/>
      <c r="D60" s="188"/>
      <c r="E60" s="188"/>
      <c r="F60" s="156"/>
      <c r="G60" s="156"/>
      <c r="H60" s="156"/>
      <c r="I60" s="156"/>
      <c r="J60" s="156"/>
      <c r="K60" s="156"/>
      <c r="L60" s="156"/>
      <c r="M60" s="156"/>
      <c r="N60" s="156"/>
      <c r="O60" s="156"/>
      <c r="P60" s="156"/>
      <c r="Q60" s="156"/>
      <c r="R60" s="156"/>
      <c r="S60" s="156"/>
      <c r="T60" s="156"/>
      <c r="U60" s="156"/>
      <c r="V60" s="156"/>
      <c r="W60" s="156"/>
      <c r="X60" s="156"/>
      <c r="Y60" s="156"/>
      <c r="Z60" s="156"/>
      <c r="AA60" s="156"/>
      <c r="AB60" s="189"/>
      <c r="AC60" s="3"/>
      <c r="AD60" s="3"/>
    </row>
    <row r="61" spans="1:30" x14ac:dyDescent="0.25">
      <c r="A61" s="1"/>
      <c r="B61" s="190"/>
      <c r="C61" s="191"/>
      <c r="D61" s="191"/>
      <c r="E61" s="191"/>
      <c r="F61" s="191"/>
      <c r="G61" s="191"/>
      <c r="H61" s="191"/>
      <c r="I61" s="191"/>
      <c r="J61" s="191"/>
      <c r="K61" s="191"/>
      <c r="L61" s="191"/>
      <c r="M61" s="191"/>
      <c r="N61" s="191"/>
      <c r="O61" s="191"/>
      <c r="P61" s="191"/>
      <c r="Q61" s="191"/>
      <c r="R61" s="191"/>
      <c r="S61" s="191"/>
      <c r="T61" s="191"/>
      <c r="U61" s="191"/>
      <c r="V61" s="156"/>
      <c r="W61" s="156"/>
      <c r="X61" s="156"/>
      <c r="Y61" s="156"/>
      <c r="Z61" s="156"/>
      <c r="AA61" s="156"/>
      <c r="AB61" s="189"/>
      <c r="AC61" s="3"/>
      <c r="AD61" s="3"/>
    </row>
    <row r="62" spans="1:30" x14ac:dyDescent="0.25">
      <c r="A62" s="1"/>
      <c r="B62" s="192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56"/>
      <c r="W62" s="156"/>
      <c r="X62" s="156"/>
      <c r="Y62" s="156"/>
      <c r="Z62" s="156"/>
      <c r="AA62" s="156"/>
      <c r="AB62" s="189"/>
      <c r="AC62" s="3"/>
      <c r="AD62" s="3"/>
    </row>
    <row r="63" spans="1:30" x14ac:dyDescent="0.25">
      <c r="A63" s="1"/>
      <c r="B63" s="192"/>
      <c r="C63" s="191"/>
      <c r="D63" s="191"/>
      <c r="E63" s="191"/>
      <c r="F63" s="191"/>
      <c r="G63" s="191"/>
      <c r="H63" s="191"/>
      <c r="I63" s="191"/>
      <c r="J63" s="191"/>
      <c r="K63" s="191"/>
      <c r="L63" s="191"/>
      <c r="M63" s="191"/>
      <c r="N63" s="191"/>
      <c r="O63" s="191"/>
      <c r="P63" s="191"/>
      <c r="Q63" s="191"/>
      <c r="R63" s="191"/>
      <c r="S63" s="191"/>
      <c r="T63" s="191"/>
      <c r="U63" s="191"/>
      <c r="V63" s="156"/>
      <c r="W63" s="156"/>
      <c r="X63" s="156"/>
      <c r="Y63" s="156"/>
      <c r="Z63" s="156"/>
      <c r="AA63" s="156"/>
      <c r="AB63" s="189"/>
      <c r="AC63" s="3"/>
      <c r="AD63" s="3"/>
    </row>
    <row r="64" spans="1:30" x14ac:dyDescent="0.25">
      <c r="A64" s="1"/>
      <c r="B64" s="193"/>
      <c r="C64" s="194"/>
      <c r="D64" s="194"/>
      <c r="E64" s="194"/>
      <c r="F64" s="194"/>
      <c r="G64" s="194"/>
      <c r="H64" s="194"/>
      <c r="I64" s="194"/>
      <c r="J64" s="194"/>
      <c r="K64" s="194"/>
      <c r="L64" s="194"/>
      <c r="M64" s="194"/>
      <c r="N64" s="194"/>
      <c r="O64" s="194"/>
      <c r="P64" s="194"/>
      <c r="Q64" s="194"/>
      <c r="R64" s="194"/>
      <c r="S64" s="194"/>
      <c r="T64" s="194"/>
      <c r="U64" s="194"/>
      <c r="V64" s="156"/>
      <c r="W64" s="156"/>
      <c r="X64" s="156"/>
      <c r="Y64" s="156"/>
      <c r="Z64" s="156"/>
      <c r="AA64" s="156"/>
      <c r="AB64" s="189"/>
      <c r="AC64" s="3"/>
      <c r="AD64" s="3"/>
    </row>
    <row r="65" spans="1:30" x14ac:dyDescent="0.25">
      <c r="A65" s="1"/>
      <c r="B65" s="193"/>
      <c r="C65" s="194"/>
      <c r="D65" s="194"/>
      <c r="E65" s="194"/>
      <c r="F65" s="194"/>
      <c r="G65" s="194"/>
      <c r="H65" s="194"/>
      <c r="I65" s="194"/>
      <c r="J65" s="194"/>
      <c r="K65" s="194"/>
      <c r="L65" s="194"/>
      <c r="M65" s="194"/>
      <c r="N65" s="194"/>
      <c r="O65" s="194"/>
      <c r="P65" s="194"/>
      <c r="Q65" s="194"/>
      <c r="R65" s="194"/>
      <c r="S65" s="194"/>
      <c r="T65" s="194"/>
      <c r="U65" s="194"/>
      <c r="V65" s="156"/>
      <c r="W65" s="156"/>
      <c r="X65" s="156"/>
      <c r="Y65" s="156"/>
      <c r="Z65" s="156"/>
      <c r="AA65" s="156"/>
      <c r="AB65" s="189"/>
      <c r="AC65" s="3"/>
      <c r="AD65" s="3"/>
    </row>
    <row r="66" spans="1:30" x14ac:dyDescent="0.25">
      <c r="A66" s="1"/>
      <c r="B66" s="193"/>
      <c r="C66" s="194"/>
      <c r="D66" s="194"/>
      <c r="E66" s="194"/>
      <c r="F66" s="194"/>
      <c r="G66" s="194"/>
      <c r="H66" s="194"/>
      <c r="I66" s="194"/>
      <c r="J66" s="194"/>
      <c r="K66" s="194"/>
      <c r="L66" s="194"/>
      <c r="M66" s="194"/>
      <c r="N66" s="194"/>
      <c r="O66" s="194"/>
      <c r="P66" s="194"/>
      <c r="Q66" s="194"/>
      <c r="R66" s="194"/>
      <c r="S66" s="194"/>
      <c r="T66" s="194"/>
      <c r="U66" s="194"/>
      <c r="V66" s="156"/>
      <c r="W66" s="156"/>
      <c r="X66" s="156"/>
      <c r="Y66" s="156"/>
      <c r="Z66" s="156"/>
      <c r="AA66" s="156"/>
      <c r="AB66" s="189"/>
      <c r="AC66" s="3"/>
      <c r="AD66" s="3"/>
    </row>
    <row r="67" spans="1:30" x14ac:dyDescent="0.25">
      <c r="A67" s="1"/>
      <c r="B67" s="193"/>
      <c r="C67" s="194"/>
      <c r="D67" s="194"/>
      <c r="E67" s="194"/>
      <c r="F67" s="194"/>
      <c r="G67" s="194"/>
      <c r="H67" s="194"/>
      <c r="I67" s="194"/>
      <c r="J67" s="194"/>
      <c r="K67" s="194"/>
      <c r="L67" s="194"/>
      <c r="M67" s="194"/>
      <c r="N67" s="194"/>
      <c r="O67" s="194"/>
      <c r="P67" s="194"/>
      <c r="Q67" s="194"/>
      <c r="R67" s="194"/>
      <c r="S67" s="194"/>
      <c r="T67" s="194"/>
      <c r="U67" s="194"/>
      <c r="V67" s="156"/>
      <c r="W67" s="156"/>
      <c r="X67" s="156"/>
      <c r="Y67" s="156"/>
      <c r="Z67" s="156"/>
      <c r="AA67" s="156"/>
      <c r="AB67" s="189"/>
      <c r="AC67" s="3"/>
      <c r="AD67" s="3"/>
    </row>
    <row r="68" spans="1:30" x14ac:dyDescent="0.25">
      <c r="A68" s="1"/>
      <c r="B68" s="193"/>
      <c r="C68" s="194"/>
      <c r="D68" s="194"/>
      <c r="E68" s="194"/>
      <c r="F68" s="194"/>
      <c r="G68" s="194"/>
      <c r="H68" s="194"/>
      <c r="I68" s="194"/>
      <c r="J68" s="194"/>
      <c r="K68" s="194"/>
      <c r="L68" s="194"/>
      <c r="M68" s="194"/>
      <c r="N68" s="194"/>
      <c r="O68" s="194"/>
      <c r="P68" s="194"/>
      <c r="Q68" s="194"/>
      <c r="R68" s="194"/>
      <c r="S68" s="194"/>
      <c r="T68" s="194"/>
      <c r="U68" s="194"/>
      <c r="V68" s="156"/>
      <c r="W68" s="156"/>
      <c r="X68" s="156"/>
      <c r="Y68" s="156"/>
      <c r="Z68" s="156"/>
      <c r="AA68" s="156"/>
      <c r="AB68" s="189"/>
      <c r="AC68" s="3"/>
      <c r="AD68" s="3"/>
    </row>
    <row r="69" spans="1:30" x14ac:dyDescent="0.25">
      <c r="A69" s="1"/>
      <c r="B69" s="193"/>
      <c r="C69" s="194"/>
      <c r="D69" s="194"/>
      <c r="E69" s="194"/>
      <c r="F69" s="194"/>
      <c r="G69" s="194"/>
      <c r="H69" s="194"/>
      <c r="I69" s="194"/>
      <c r="J69" s="194"/>
      <c r="K69" s="194"/>
      <c r="L69" s="194"/>
      <c r="M69" s="194"/>
      <c r="N69" s="194"/>
      <c r="O69" s="194"/>
      <c r="P69" s="194"/>
      <c r="Q69" s="194"/>
      <c r="R69" s="194"/>
      <c r="S69" s="194"/>
      <c r="T69" s="194"/>
      <c r="U69" s="194"/>
      <c r="V69" s="156"/>
      <c r="W69" s="156"/>
      <c r="X69" s="156"/>
      <c r="Y69" s="156"/>
      <c r="Z69" s="156"/>
      <c r="AA69" s="156"/>
      <c r="AB69" s="189"/>
      <c r="AC69" s="3"/>
      <c r="AD69" s="3"/>
    </row>
    <row r="70" spans="1:30" x14ac:dyDescent="0.25">
      <c r="A70" s="1"/>
      <c r="B70" s="193"/>
      <c r="C70" s="194"/>
      <c r="D70" s="194"/>
      <c r="E70" s="194"/>
      <c r="F70" s="194"/>
      <c r="G70" s="194"/>
      <c r="H70" s="194"/>
      <c r="I70" s="194"/>
      <c r="J70" s="194"/>
      <c r="K70" s="194"/>
      <c r="L70" s="194"/>
      <c r="M70" s="194"/>
      <c r="N70" s="194"/>
      <c r="O70" s="194"/>
      <c r="P70" s="194"/>
      <c r="Q70" s="194"/>
      <c r="R70" s="194"/>
      <c r="S70" s="194"/>
      <c r="T70" s="194"/>
      <c r="U70" s="194"/>
      <c r="V70" s="156"/>
      <c r="W70" s="156"/>
      <c r="X70" s="156"/>
      <c r="Y70" s="156"/>
      <c r="Z70" s="156"/>
      <c r="AA70" s="156"/>
      <c r="AB70" s="189"/>
      <c r="AC70" s="3"/>
      <c r="AD70" s="3"/>
    </row>
    <row r="71" spans="1:30" x14ac:dyDescent="0.25">
      <c r="A71" s="1"/>
      <c r="B71" s="193"/>
      <c r="C71" s="194"/>
      <c r="D71" s="194"/>
      <c r="E71" s="194"/>
      <c r="F71" s="194"/>
      <c r="G71" s="194"/>
      <c r="H71" s="194"/>
      <c r="I71" s="194"/>
      <c r="J71" s="194"/>
      <c r="K71" s="194"/>
      <c r="L71" s="194"/>
      <c r="M71" s="194"/>
      <c r="N71" s="194"/>
      <c r="O71" s="194"/>
      <c r="P71" s="194"/>
      <c r="Q71" s="194"/>
      <c r="R71" s="194"/>
      <c r="S71" s="194"/>
      <c r="T71" s="194"/>
      <c r="U71" s="194"/>
      <c r="V71" s="156"/>
      <c r="W71" s="156"/>
      <c r="X71" s="156"/>
      <c r="Y71" s="156"/>
      <c r="Z71" s="156"/>
      <c r="AA71" s="156"/>
      <c r="AB71" s="189"/>
      <c r="AC71" s="3"/>
      <c r="AD71" s="3"/>
    </row>
    <row r="72" spans="1:30" x14ac:dyDescent="0.25">
      <c r="A72" s="1"/>
      <c r="B72" s="193"/>
      <c r="C72" s="194"/>
      <c r="D72" s="194"/>
      <c r="E72" s="194"/>
      <c r="F72" s="194"/>
      <c r="G72" s="194"/>
      <c r="H72" s="194"/>
      <c r="I72" s="194"/>
      <c r="J72" s="194"/>
      <c r="K72" s="194"/>
      <c r="L72" s="194"/>
      <c r="M72" s="194"/>
      <c r="N72" s="194"/>
      <c r="O72" s="194"/>
      <c r="P72" s="194"/>
      <c r="Q72" s="194"/>
      <c r="R72" s="194"/>
      <c r="S72" s="194"/>
      <c r="T72" s="194"/>
      <c r="U72" s="194"/>
      <c r="V72" s="156"/>
      <c r="W72" s="156"/>
      <c r="X72" s="156"/>
      <c r="Y72" s="156"/>
      <c r="Z72" s="156"/>
      <c r="AA72" s="156"/>
      <c r="AB72" s="189"/>
      <c r="AC72" s="3"/>
      <c r="AD72" s="3"/>
    </row>
    <row r="73" spans="1:30" x14ac:dyDescent="0.25">
      <c r="A73" s="1"/>
      <c r="B73" s="193"/>
      <c r="C73" s="194"/>
      <c r="D73" s="194"/>
      <c r="E73" s="194"/>
      <c r="F73" s="194"/>
      <c r="G73" s="194"/>
      <c r="H73" s="194"/>
      <c r="I73" s="194"/>
      <c r="J73" s="194"/>
      <c r="K73" s="194"/>
      <c r="L73" s="194"/>
      <c r="M73" s="194"/>
      <c r="N73" s="194"/>
      <c r="O73" s="194"/>
      <c r="P73" s="194"/>
      <c r="Q73" s="194"/>
      <c r="R73" s="194"/>
      <c r="S73" s="194"/>
      <c r="T73" s="194"/>
      <c r="U73" s="194"/>
      <c r="V73" s="156"/>
      <c r="W73" s="156"/>
      <c r="X73" s="156"/>
      <c r="Y73" s="156"/>
      <c r="Z73" s="156"/>
      <c r="AA73" s="156"/>
      <c r="AB73" s="189"/>
      <c r="AC73" s="3"/>
      <c r="AD73" s="3"/>
    </row>
    <row r="74" spans="1:30" x14ac:dyDescent="0.25">
      <c r="A74" s="1"/>
      <c r="B74" s="193"/>
      <c r="C74" s="194"/>
      <c r="D74" s="194"/>
      <c r="E74" s="194"/>
      <c r="F74" s="194"/>
      <c r="G74" s="194"/>
      <c r="H74" s="194"/>
      <c r="I74" s="194"/>
      <c r="J74" s="194"/>
      <c r="K74" s="194"/>
      <c r="L74" s="194"/>
      <c r="M74" s="194"/>
      <c r="N74" s="194"/>
      <c r="O74" s="194"/>
      <c r="P74" s="194"/>
      <c r="Q74" s="194"/>
      <c r="R74" s="194"/>
      <c r="S74" s="194"/>
      <c r="T74" s="194"/>
      <c r="U74" s="194"/>
      <c r="V74" s="156"/>
      <c r="W74" s="156"/>
      <c r="X74" s="156"/>
      <c r="Y74" s="156"/>
      <c r="Z74" s="156"/>
      <c r="AA74" s="156"/>
      <c r="AB74" s="189"/>
      <c r="AC74" s="3"/>
      <c r="AD74" s="3"/>
    </row>
    <row r="75" spans="1:30" x14ac:dyDescent="0.25">
      <c r="A75" s="1"/>
      <c r="B75" s="193"/>
      <c r="C75" s="194"/>
      <c r="D75" s="194"/>
      <c r="E75" s="194"/>
      <c r="F75" s="194"/>
      <c r="G75" s="194"/>
      <c r="H75" s="194"/>
      <c r="I75" s="194"/>
      <c r="J75" s="194"/>
      <c r="K75" s="194"/>
      <c r="L75" s="194"/>
      <c r="M75" s="194"/>
      <c r="N75" s="194"/>
      <c r="O75" s="194"/>
      <c r="P75" s="194"/>
      <c r="Q75" s="194"/>
      <c r="R75" s="194"/>
      <c r="S75" s="194"/>
      <c r="T75" s="194"/>
      <c r="U75" s="194"/>
      <c r="V75" s="156"/>
      <c r="W75" s="156"/>
      <c r="X75" s="156"/>
      <c r="Y75" s="156"/>
      <c r="Z75" s="156"/>
      <c r="AA75" s="156"/>
      <c r="AB75" s="189"/>
      <c r="AC75" s="3"/>
      <c r="AD75" s="3"/>
    </row>
    <row r="76" spans="1:30" x14ac:dyDescent="0.25">
      <c r="A76" s="1"/>
      <c r="B76" s="193"/>
      <c r="C76" s="194"/>
      <c r="D76" s="194"/>
      <c r="E76" s="194"/>
      <c r="F76" s="194"/>
      <c r="G76" s="194"/>
      <c r="H76" s="194"/>
      <c r="I76" s="194"/>
      <c r="J76" s="194"/>
      <c r="K76" s="194"/>
      <c r="L76" s="194"/>
      <c r="M76" s="194"/>
      <c r="N76" s="194"/>
      <c r="O76" s="194"/>
      <c r="P76" s="194"/>
      <c r="Q76" s="194"/>
      <c r="R76" s="194"/>
      <c r="S76" s="194"/>
      <c r="T76" s="194"/>
      <c r="U76" s="194"/>
      <c r="V76" s="156"/>
      <c r="W76" s="156"/>
      <c r="X76" s="156"/>
      <c r="Y76" s="156"/>
      <c r="Z76" s="156"/>
      <c r="AA76" s="156"/>
      <c r="AB76" s="189"/>
      <c r="AC76" s="3"/>
      <c r="AD76" s="3"/>
    </row>
    <row r="77" spans="1:30" x14ac:dyDescent="0.25">
      <c r="A77" s="1"/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94"/>
      <c r="M77" s="194"/>
      <c r="N77" s="194"/>
      <c r="O77" s="194"/>
      <c r="P77" s="194"/>
      <c r="Q77" s="194"/>
      <c r="R77" s="194"/>
      <c r="S77" s="194"/>
      <c r="T77" s="194"/>
      <c r="U77" s="194"/>
      <c r="V77" s="156"/>
      <c r="W77" s="156"/>
      <c r="X77" s="156"/>
      <c r="Y77" s="156"/>
      <c r="Z77" s="156"/>
      <c r="AA77" s="156"/>
      <c r="AB77" s="189"/>
      <c r="AC77" s="3"/>
      <c r="AD77" s="3"/>
    </row>
    <row r="78" spans="1:30" x14ac:dyDescent="0.25">
      <c r="A78" s="1"/>
      <c r="B78" s="193"/>
      <c r="C78" s="194"/>
      <c r="D78" s="194"/>
      <c r="E78" s="194"/>
      <c r="F78" s="194"/>
      <c r="G78" s="194"/>
      <c r="H78" s="194"/>
      <c r="I78" s="194"/>
      <c r="J78" s="194"/>
      <c r="K78" s="194"/>
      <c r="L78" s="194"/>
      <c r="M78" s="194"/>
      <c r="N78" s="194"/>
      <c r="O78" s="194"/>
      <c r="P78" s="194"/>
      <c r="Q78" s="194"/>
      <c r="R78" s="194"/>
      <c r="S78" s="194"/>
      <c r="T78" s="194"/>
      <c r="U78" s="194"/>
      <c r="V78" s="156"/>
      <c r="W78" s="156"/>
      <c r="X78" s="156"/>
      <c r="Y78" s="156"/>
      <c r="Z78" s="156"/>
      <c r="AA78" s="156"/>
      <c r="AB78" s="189"/>
      <c r="AC78" s="3"/>
      <c r="AD78" s="3"/>
    </row>
    <row r="79" spans="1:30" x14ac:dyDescent="0.25">
      <c r="A79" s="1"/>
      <c r="B79" s="193"/>
      <c r="C79" s="194"/>
      <c r="D79" s="194"/>
      <c r="E79" s="194"/>
      <c r="F79" s="194"/>
      <c r="G79" s="194"/>
      <c r="H79" s="194"/>
      <c r="I79" s="194"/>
      <c r="J79" s="194"/>
      <c r="K79" s="194"/>
      <c r="L79" s="194"/>
      <c r="M79" s="194"/>
      <c r="N79" s="194"/>
      <c r="O79" s="194"/>
      <c r="P79" s="194"/>
      <c r="Q79" s="194"/>
      <c r="R79" s="194"/>
      <c r="S79" s="194"/>
      <c r="T79" s="194"/>
      <c r="U79" s="194"/>
      <c r="V79" s="156"/>
      <c r="W79" s="156"/>
      <c r="X79" s="156"/>
      <c r="Y79" s="156"/>
      <c r="Z79" s="156"/>
      <c r="AA79" s="156"/>
      <c r="AB79" s="189"/>
      <c r="AC79" s="3"/>
      <c r="AD79" s="3"/>
    </row>
    <row r="80" spans="1:30" x14ac:dyDescent="0.25">
      <c r="A80" s="1"/>
      <c r="B80" s="193"/>
      <c r="C80" s="194"/>
      <c r="D80" s="194"/>
      <c r="E80" s="194"/>
      <c r="F80" s="194"/>
      <c r="G80" s="194"/>
      <c r="H80" s="194"/>
      <c r="I80" s="194"/>
      <c r="J80" s="194"/>
      <c r="K80" s="194"/>
      <c r="L80" s="194"/>
      <c r="M80" s="194"/>
      <c r="N80" s="194"/>
      <c r="O80" s="194"/>
      <c r="P80" s="194"/>
      <c r="Q80" s="194"/>
      <c r="R80" s="194"/>
      <c r="S80" s="194"/>
      <c r="T80" s="194"/>
      <c r="U80" s="194"/>
      <c r="V80" s="156"/>
      <c r="W80" s="156"/>
      <c r="X80" s="156"/>
      <c r="Y80" s="156"/>
      <c r="Z80" s="156"/>
      <c r="AA80" s="156"/>
      <c r="AB80" s="189"/>
      <c r="AC80" s="3"/>
      <c r="AD80" s="3"/>
    </row>
    <row r="81" spans="1:30" x14ac:dyDescent="0.25">
      <c r="A81" s="1"/>
      <c r="B81" s="193"/>
      <c r="C81" s="194"/>
      <c r="D81" s="194"/>
      <c r="E81" s="194"/>
      <c r="F81" s="194"/>
      <c r="G81" s="194"/>
      <c r="H81" s="194"/>
      <c r="I81" s="194"/>
      <c r="J81" s="194"/>
      <c r="K81" s="194"/>
      <c r="L81" s="194"/>
      <c r="M81" s="194"/>
      <c r="N81" s="194"/>
      <c r="O81" s="194"/>
      <c r="P81" s="194"/>
      <c r="Q81" s="194"/>
      <c r="R81" s="194"/>
      <c r="S81" s="194"/>
      <c r="T81" s="194"/>
      <c r="U81" s="194"/>
      <c r="V81" s="156"/>
      <c r="W81" s="156"/>
      <c r="X81" s="156"/>
      <c r="Y81" s="156"/>
      <c r="Z81" s="156"/>
      <c r="AA81" s="156"/>
      <c r="AB81" s="189"/>
      <c r="AC81" s="3"/>
      <c r="AD81" s="3"/>
    </row>
    <row r="82" spans="1:30" x14ac:dyDescent="0.25">
      <c r="A82" s="1"/>
      <c r="B82" s="192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  <c r="N82" s="191"/>
      <c r="O82" s="191"/>
      <c r="P82" s="191"/>
      <c r="Q82" s="191"/>
      <c r="R82" s="191"/>
      <c r="S82" s="191"/>
      <c r="T82" s="191"/>
      <c r="U82" s="191"/>
      <c r="V82" s="156"/>
      <c r="W82" s="156"/>
      <c r="X82" s="156"/>
      <c r="Y82" s="156"/>
      <c r="Z82" s="156"/>
      <c r="AA82" s="156"/>
      <c r="AB82" s="189"/>
      <c r="AC82" s="3"/>
      <c r="AD82" s="3"/>
    </row>
    <row r="83" spans="1:30" x14ac:dyDescent="0.25">
      <c r="A83" s="1"/>
      <c r="B83" s="195"/>
      <c r="C83" s="196"/>
      <c r="D83" s="196"/>
      <c r="E83" s="196"/>
      <c r="F83" s="194"/>
      <c r="G83" s="194"/>
      <c r="H83" s="194"/>
      <c r="I83" s="194"/>
      <c r="J83" s="194"/>
      <c r="K83" s="194"/>
      <c r="L83" s="194"/>
      <c r="M83" s="194"/>
      <c r="N83" s="194"/>
      <c r="O83" s="194"/>
      <c r="P83" s="194"/>
      <c r="Q83" s="194"/>
      <c r="R83" s="194"/>
      <c r="S83" s="194"/>
      <c r="T83" s="194"/>
      <c r="U83" s="194"/>
      <c r="V83" s="156"/>
      <c r="W83" s="156"/>
      <c r="X83" s="156"/>
      <c r="Y83" s="156"/>
      <c r="Z83" s="156"/>
      <c r="AA83" s="156"/>
      <c r="AB83" s="189"/>
      <c r="AC83" s="3"/>
      <c r="AD83" s="3"/>
    </row>
    <row r="84" spans="1:30" x14ac:dyDescent="0.25">
      <c r="A84" s="1"/>
      <c r="B84" s="197"/>
      <c r="C84" s="198"/>
      <c r="D84" s="199"/>
      <c r="E84" s="199"/>
      <c r="F84" s="194"/>
      <c r="G84" s="194"/>
      <c r="H84" s="194"/>
      <c r="I84" s="194"/>
      <c r="J84" s="194"/>
      <c r="K84" s="194"/>
      <c r="L84" s="194"/>
      <c r="M84" s="194"/>
      <c r="N84" s="194"/>
      <c r="O84" s="194"/>
      <c r="P84" s="194"/>
      <c r="Q84" s="194"/>
      <c r="R84" s="194"/>
      <c r="S84" s="194"/>
      <c r="T84" s="194"/>
      <c r="U84" s="194"/>
      <c r="V84" s="156"/>
      <c r="W84" s="156"/>
      <c r="X84" s="156"/>
      <c r="Y84" s="156"/>
      <c r="Z84" s="156"/>
      <c r="AA84" s="156"/>
      <c r="AB84" s="189"/>
      <c r="AC84" s="3"/>
      <c r="AD84" s="3"/>
    </row>
    <row r="85" spans="1:30" x14ac:dyDescent="0.25">
      <c r="A85" s="1"/>
      <c r="B85" s="195"/>
      <c r="C85" s="200"/>
      <c r="D85" s="199"/>
      <c r="E85" s="199"/>
      <c r="F85" s="194"/>
      <c r="G85" s="194"/>
      <c r="H85" s="194"/>
      <c r="I85" s="194"/>
      <c r="J85" s="194"/>
      <c r="K85" s="194"/>
      <c r="L85" s="194"/>
      <c r="M85" s="194"/>
      <c r="N85" s="194"/>
      <c r="O85" s="194"/>
      <c r="P85" s="194"/>
      <c r="Q85" s="194"/>
      <c r="R85" s="194"/>
      <c r="S85" s="194"/>
      <c r="T85" s="194"/>
      <c r="U85" s="194"/>
      <c r="V85" s="156"/>
      <c r="W85" s="156"/>
      <c r="X85" s="156"/>
      <c r="Y85" s="156"/>
      <c r="Z85" s="156"/>
      <c r="AA85" s="156"/>
      <c r="AB85" s="189"/>
      <c r="AC85" s="3"/>
      <c r="AD85" s="3"/>
    </row>
    <row r="86" spans="1:30" x14ac:dyDescent="0.25">
      <c r="A86" s="1"/>
      <c r="B86" s="195"/>
      <c r="C86" s="200"/>
      <c r="D86" s="199"/>
      <c r="E86" s="199"/>
      <c r="F86" s="194"/>
      <c r="G86" s="194"/>
      <c r="H86" s="194"/>
      <c r="I86" s="194"/>
      <c r="J86" s="194"/>
      <c r="K86" s="194"/>
      <c r="L86" s="194"/>
      <c r="M86" s="194"/>
      <c r="N86" s="194"/>
      <c r="O86" s="194"/>
      <c r="P86" s="194"/>
      <c r="Q86" s="194"/>
      <c r="R86" s="194"/>
      <c r="S86" s="194"/>
      <c r="T86" s="194"/>
      <c r="U86" s="194"/>
      <c r="V86" s="156"/>
      <c r="W86" s="156"/>
      <c r="X86" s="156"/>
      <c r="Y86" s="156"/>
      <c r="Z86" s="156"/>
      <c r="AA86" s="156"/>
      <c r="AB86" s="189"/>
      <c r="AC86" s="3"/>
      <c r="AD86" s="3"/>
    </row>
    <row r="87" spans="1:30" x14ac:dyDescent="0.25">
      <c r="A87" s="1"/>
      <c r="B87" s="201"/>
      <c r="C87" s="202"/>
      <c r="D87" s="203"/>
      <c r="E87" s="203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4"/>
      <c r="Q87" s="204"/>
      <c r="R87" s="204"/>
      <c r="S87" s="204"/>
      <c r="T87" s="204"/>
      <c r="U87" s="204"/>
      <c r="V87" s="205"/>
      <c r="W87" s="205"/>
      <c r="X87" s="205"/>
      <c r="Y87" s="205"/>
      <c r="Z87" s="205"/>
      <c r="AA87" s="205"/>
      <c r="AB87" s="206"/>
      <c r="AC87" s="3"/>
      <c r="AD87" s="3"/>
    </row>
    <row r="88" spans="1:30" x14ac:dyDescent="0.25">
      <c r="A88" s="150"/>
      <c r="B88" s="207"/>
      <c r="C88" s="208"/>
      <c r="D88" s="207"/>
      <c r="E88" s="207"/>
      <c r="F88" s="209"/>
      <c r="G88" s="209"/>
      <c r="H88" s="209"/>
      <c r="I88" s="209"/>
      <c r="J88" s="209"/>
      <c r="K88" s="209"/>
      <c r="L88" s="209"/>
      <c r="M88" s="209"/>
      <c r="N88" s="209"/>
      <c r="O88" s="209"/>
      <c r="P88" s="209"/>
      <c r="Q88" s="209"/>
      <c r="R88" s="209"/>
      <c r="S88" s="209"/>
      <c r="T88" s="209"/>
      <c r="U88" s="209"/>
      <c r="V88" s="3"/>
      <c r="W88" s="3"/>
      <c r="X88" s="3"/>
      <c r="Y88" s="3"/>
      <c r="Z88" s="3"/>
      <c r="AA88" s="3"/>
      <c r="AB88" s="3"/>
      <c r="AC88" s="3"/>
      <c r="AD88" s="3"/>
    </row>
    <row r="89" spans="1:30" x14ac:dyDescent="0.25">
      <c r="A89" s="150"/>
      <c r="B89" s="207"/>
      <c r="C89" s="208"/>
      <c r="D89" s="207"/>
      <c r="E89" s="207"/>
      <c r="F89" s="209"/>
      <c r="G89" s="209"/>
      <c r="H89" s="209"/>
      <c r="I89" s="209"/>
      <c r="J89" s="209"/>
      <c r="K89" s="209"/>
      <c r="L89" s="209"/>
      <c r="M89" s="209"/>
      <c r="N89" s="209"/>
      <c r="O89" s="209"/>
      <c r="P89" s="209"/>
      <c r="Q89" s="209"/>
      <c r="R89" s="209"/>
      <c r="S89" s="209"/>
      <c r="T89" s="209"/>
      <c r="U89" s="209"/>
      <c r="V89" s="3"/>
      <c r="W89" s="3"/>
      <c r="X89" s="3"/>
      <c r="Y89" s="3"/>
      <c r="Z89" s="3"/>
      <c r="AA89" s="3"/>
      <c r="AB89" s="3"/>
      <c r="AC89" s="3"/>
      <c r="AD89" s="3"/>
    </row>
    <row r="90" spans="1:30" x14ac:dyDescent="0.25">
      <c r="A90" s="1"/>
      <c r="B90" s="210"/>
      <c r="C90" s="210"/>
      <c r="D90" s="210"/>
      <c r="E90" s="210"/>
      <c r="F90" s="210"/>
      <c r="G90" s="210"/>
      <c r="H90" s="210"/>
      <c r="I90" s="210"/>
      <c r="J90" s="210"/>
      <c r="K90" s="210"/>
      <c r="L90" s="210"/>
      <c r="M90" s="210"/>
      <c r="N90" s="210"/>
      <c r="O90" s="210"/>
      <c r="P90" s="210"/>
      <c r="Q90" s="210"/>
      <c r="R90" s="210"/>
      <c r="S90" s="210"/>
      <c r="T90" s="210"/>
      <c r="U90" s="210"/>
      <c r="V90" s="3"/>
      <c r="W90" s="3"/>
      <c r="X90" s="3"/>
      <c r="Y90" s="3"/>
      <c r="Z90" s="3"/>
      <c r="AA90" s="3"/>
      <c r="AB90" s="3"/>
      <c r="AC90" s="3"/>
      <c r="AD90" s="3"/>
    </row>
    <row r="91" spans="1:30" x14ac:dyDescent="0.25">
      <c r="A91" s="1"/>
      <c r="B91" s="210" t="s">
        <v>105</v>
      </c>
      <c r="C91" s="211">
        <v>43707</v>
      </c>
      <c r="D91" s="210" t="s">
        <v>106</v>
      </c>
      <c r="E91" s="191" t="s">
        <v>107</v>
      </c>
      <c r="F91" s="191"/>
      <c r="G91" s="191"/>
      <c r="H91" s="210"/>
      <c r="I91" s="210" t="s">
        <v>108</v>
      </c>
      <c r="J91" s="212" t="s">
        <v>109</v>
      </c>
      <c r="K91" s="212"/>
      <c r="L91" s="212"/>
      <c r="M91" s="212"/>
      <c r="N91" s="210"/>
      <c r="O91" s="210"/>
      <c r="P91" s="210"/>
      <c r="Q91" s="210"/>
      <c r="R91" s="210"/>
      <c r="S91" s="210"/>
      <c r="T91" s="210"/>
      <c r="U91" s="210"/>
      <c r="V91" s="3"/>
      <c r="W91" s="3"/>
      <c r="X91" s="3"/>
      <c r="Y91" s="3"/>
      <c r="Z91" s="3"/>
      <c r="AA91" s="3"/>
      <c r="AB91" s="3"/>
      <c r="AC91" s="3"/>
      <c r="AD91" s="3"/>
    </row>
    <row r="92" spans="1:30" ht="7.5" customHeight="1" x14ac:dyDescent="0.25">
      <c r="A92" s="1"/>
      <c r="B92" s="210"/>
      <c r="C92" s="210"/>
      <c r="D92" s="210"/>
      <c r="E92" s="210"/>
      <c r="F92" s="210"/>
      <c r="G92" s="210"/>
      <c r="H92" s="210"/>
      <c r="I92" s="210"/>
      <c r="J92" s="210"/>
      <c r="K92" s="210"/>
      <c r="L92" s="210"/>
      <c r="M92" s="210"/>
      <c r="N92" s="210"/>
      <c r="O92" s="210"/>
      <c r="P92" s="210"/>
      <c r="Q92" s="210"/>
      <c r="R92" s="210"/>
      <c r="S92" s="210"/>
      <c r="T92" s="210"/>
      <c r="U92" s="210"/>
      <c r="V92" s="3"/>
      <c r="W92" s="3"/>
      <c r="X92" s="3"/>
      <c r="Y92" s="3"/>
      <c r="Z92" s="3"/>
      <c r="AA92" s="3"/>
      <c r="AB92" s="3"/>
      <c r="AC92" s="3"/>
      <c r="AD92" s="3"/>
    </row>
    <row r="93" spans="1:30" x14ac:dyDescent="0.25">
      <c r="A93" s="1"/>
      <c r="B93" s="210"/>
      <c r="C93" s="210"/>
      <c r="D93" s="210" t="s">
        <v>110</v>
      </c>
      <c r="E93" s="213"/>
      <c r="F93" s="213"/>
      <c r="G93" s="213"/>
      <c r="H93" s="210"/>
      <c r="I93" s="210" t="s">
        <v>110</v>
      </c>
      <c r="J93" s="214"/>
      <c r="K93" s="214"/>
      <c r="L93" s="214"/>
      <c r="M93" s="214"/>
      <c r="N93" s="210"/>
      <c r="O93" s="210"/>
      <c r="P93" s="210"/>
      <c r="Q93" s="210"/>
      <c r="R93" s="210"/>
      <c r="S93" s="210"/>
      <c r="T93" s="210"/>
      <c r="U93" s="210"/>
      <c r="V93" s="3"/>
      <c r="W93" s="3"/>
      <c r="X93" s="3"/>
      <c r="Y93" s="3"/>
      <c r="Z93" s="3"/>
      <c r="AA93" s="3"/>
      <c r="AB93" s="3"/>
      <c r="AC93" s="3"/>
      <c r="AD93" s="3"/>
    </row>
    <row r="94" spans="1:30" x14ac:dyDescent="0.25">
      <c r="A94" s="1"/>
      <c r="B94" s="210"/>
      <c r="C94" s="210"/>
      <c r="D94" s="210"/>
      <c r="E94" s="213"/>
      <c r="F94" s="213"/>
      <c r="G94" s="213"/>
      <c r="H94" s="210"/>
      <c r="I94" s="210"/>
      <c r="J94" s="214"/>
      <c r="K94" s="214"/>
      <c r="L94" s="214"/>
      <c r="M94" s="214"/>
      <c r="N94" s="210"/>
      <c r="O94" s="210"/>
      <c r="P94" s="210"/>
      <c r="Q94" s="210"/>
      <c r="R94" s="210"/>
      <c r="S94" s="210"/>
      <c r="T94" s="210"/>
      <c r="U94" s="210"/>
      <c r="V94" s="3"/>
      <c r="W94" s="3"/>
      <c r="X94" s="3"/>
      <c r="Y94" s="3"/>
      <c r="Z94" s="3"/>
      <c r="AA94" s="3"/>
      <c r="AB94" s="3"/>
      <c r="AC94" s="3"/>
      <c r="AD94" s="3"/>
    </row>
    <row r="95" spans="1:30" x14ac:dyDescent="0.25">
      <c r="A95" s="1"/>
      <c r="B95" s="210"/>
      <c r="C95" s="210"/>
      <c r="D95" s="210"/>
      <c r="E95" s="210"/>
      <c r="F95" s="210"/>
      <c r="G95" s="210"/>
      <c r="H95" s="210"/>
      <c r="I95" s="210"/>
      <c r="J95" s="210"/>
      <c r="K95" s="210"/>
      <c r="L95" s="210"/>
      <c r="M95" s="210"/>
      <c r="N95" s="210"/>
      <c r="O95" s="210"/>
      <c r="P95" s="210"/>
      <c r="Q95" s="210"/>
      <c r="R95" s="210"/>
      <c r="S95" s="210"/>
      <c r="T95" s="210"/>
      <c r="U95" s="210"/>
      <c r="V95" s="3"/>
      <c r="W95" s="3"/>
      <c r="X95" s="3"/>
      <c r="Y95" s="3"/>
      <c r="Z95" s="3"/>
      <c r="AA95" s="3"/>
      <c r="AB95" s="3"/>
      <c r="AC95" s="3"/>
      <c r="AD95" s="3"/>
    </row>
    <row r="96" spans="1:30" x14ac:dyDescent="0.25">
      <c r="A96" s="1"/>
      <c r="B96" s="210"/>
      <c r="C96" s="210"/>
      <c r="D96" s="210"/>
      <c r="E96" s="210"/>
      <c r="F96" s="210"/>
      <c r="G96" s="210"/>
      <c r="H96" s="210"/>
      <c r="I96" s="210"/>
      <c r="J96" s="210"/>
      <c r="K96" s="210"/>
      <c r="L96" s="210"/>
      <c r="M96" s="210"/>
      <c r="N96" s="210"/>
      <c r="O96" s="210"/>
      <c r="P96" s="210"/>
      <c r="Q96" s="210"/>
      <c r="R96" s="210"/>
      <c r="S96" s="210"/>
      <c r="T96" s="210"/>
      <c r="U96" s="210"/>
      <c r="V96" s="3"/>
      <c r="W96" s="3"/>
      <c r="X96" s="3"/>
      <c r="Y96" s="3"/>
      <c r="Z96" s="3"/>
      <c r="AA96" s="3"/>
      <c r="AB96" s="3"/>
      <c r="AC96" s="3"/>
      <c r="AD96" s="3"/>
    </row>
    <row r="97" spans="29:30" hidden="1" x14ac:dyDescent="0.25">
      <c r="AC97" s="4"/>
      <c r="AD97" s="4"/>
    </row>
    <row r="98" spans="29:30" hidden="1" x14ac:dyDescent="0.25"/>
    <row r="99" spans="29:30" hidden="1" x14ac:dyDescent="0.25"/>
    <row r="100" spans="29:30" hidden="1" x14ac:dyDescent="0.25"/>
    <row r="101" spans="29:30" hidden="1" x14ac:dyDescent="0.25"/>
    <row r="102" spans="29:30" hidden="1" x14ac:dyDescent="0.25"/>
    <row r="103" spans="29:30" hidden="1" x14ac:dyDescent="0.25"/>
    <row r="104" spans="29:30" hidden="1" x14ac:dyDescent="0.25"/>
    <row r="105" spans="29:30" hidden="1" x14ac:dyDescent="0.25"/>
    <row r="106" spans="29:30" hidden="1" x14ac:dyDescent="0.25"/>
    <row r="107" spans="29:30" hidden="1" x14ac:dyDescent="0.25"/>
    <row r="108" spans="29:30" hidden="1" x14ac:dyDescent="0.25"/>
    <row r="109" spans="29:30" hidden="1" x14ac:dyDescent="0.25"/>
    <row r="110" spans="29:30" hidden="1" x14ac:dyDescent="0.25"/>
    <row r="111" spans="29:30" hidden="1" x14ac:dyDescent="0.25"/>
    <row r="112" spans="29:30" hidden="1" x14ac:dyDescent="0.25"/>
    <row r="113" ht="15" hidden="1" customHeight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t="15" hidden="1" customHeight="1" x14ac:dyDescent="0.25"/>
    <row r="128" ht="15" hidden="1" customHeight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hidden="1" x14ac:dyDescent="0.25"/>
    <row r="180" hidden="1" x14ac:dyDescent="0.25"/>
    <row r="181" hidden="1" x14ac:dyDescent="0.25"/>
    <row r="182" hidden="1" x14ac:dyDescent="0.25"/>
    <row r="183" hidden="1" x14ac:dyDescent="0.25"/>
    <row r="184" hidden="1" x14ac:dyDescent="0.25"/>
    <row r="185" hidden="1" x14ac:dyDescent="0.25"/>
    <row r="186" hidden="1" x14ac:dyDescent="0.25"/>
    <row r="187" hidden="1" x14ac:dyDescent="0.25"/>
    <row r="188" hidden="1" x14ac:dyDescent="0.25"/>
    <row r="189" hidden="1" x14ac:dyDescent="0.25"/>
    <row r="190" hidden="1" x14ac:dyDescent="0.25"/>
    <row r="191" hidden="1" x14ac:dyDescent="0.25"/>
    <row r="192" hidden="1" x14ac:dyDescent="0.25"/>
    <row r="193" hidden="1" x14ac:dyDescent="0.25"/>
    <row r="194" hidden="1" x14ac:dyDescent="0.25"/>
    <row r="195" hidden="1" x14ac:dyDescent="0.25"/>
    <row r="196" hidden="1" x14ac:dyDescent="0.25"/>
    <row r="197" hidden="1" x14ac:dyDescent="0.25"/>
    <row r="198" hidden="1" x14ac:dyDescent="0.25"/>
    <row r="199" hidden="1" x14ac:dyDescent="0.25"/>
    <row r="200" hidden="1" x14ac:dyDescent="0.25"/>
    <row r="201" hidden="1" x14ac:dyDescent="0.25"/>
    <row r="202" hidden="1" x14ac:dyDescent="0.25"/>
    <row r="203" hidden="1" x14ac:dyDescent="0.25"/>
    <row r="204" hidden="1" x14ac:dyDescent="0.25"/>
    <row r="205" hidden="1" x14ac:dyDescent="0.25"/>
    <row r="206" hidden="1" x14ac:dyDescent="0.25"/>
    <row r="207" hidden="1" x14ac:dyDescent="0.25"/>
    <row r="208" hidden="1" x14ac:dyDescent="0.25"/>
    <row r="209" hidden="1" x14ac:dyDescent="0.25"/>
    <row r="210" hidden="1" x14ac:dyDescent="0.25"/>
    <row r="211" hidden="1" x14ac:dyDescent="0.25"/>
    <row r="212" hidden="1" x14ac:dyDescent="0.25"/>
    <row r="213" hidden="1" x14ac:dyDescent="0.25"/>
    <row r="214" hidden="1" x14ac:dyDescent="0.25"/>
    <row r="215" hidden="1" x14ac:dyDescent="0.25"/>
    <row r="216" hidden="1" x14ac:dyDescent="0.25"/>
    <row r="217" hidden="1" x14ac:dyDescent="0.25"/>
    <row r="218" hidden="1" x14ac:dyDescent="0.25"/>
    <row r="219" hidden="1" x14ac:dyDescent="0.25"/>
    <row r="220" hidden="1" x14ac:dyDescent="0.25"/>
    <row r="221" hidden="1" x14ac:dyDescent="0.25"/>
    <row r="222" hidden="1" x14ac:dyDescent="0.25"/>
    <row r="223" hidden="1" x14ac:dyDescent="0.25"/>
    <row r="224" hidden="1" x14ac:dyDescent="0.25"/>
    <row r="225" hidden="1" x14ac:dyDescent="0.25"/>
    <row r="226" hidden="1" x14ac:dyDescent="0.25"/>
    <row r="227" hidden="1" x14ac:dyDescent="0.25"/>
    <row r="228" hidden="1" x14ac:dyDescent="0.25"/>
    <row r="229" hidden="1" x14ac:dyDescent="0.25"/>
    <row r="230" hidden="1" x14ac:dyDescent="0.25"/>
    <row r="231" hidden="1" x14ac:dyDescent="0.25"/>
    <row r="232" hidden="1" x14ac:dyDescent="0.25"/>
    <row r="233" hidden="1" x14ac:dyDescent="0.25"/>
    <row r="234" hidden="1" x14ac:dyDescent="0.25"/>
    <row r="235" hidden="1" x14ac:dyDescent="0.25"/>
    <row r="236" hidden="1" x14ac:dyDescent="0.25"/>
    <row r="237" hidden="1" x14ac:dyDescent="0.25"/>
    <row r="238" hidden="1" x14ac:dyDescent="0.25"/>
    <row r="239" hidden="1" x14ac:dyDescent="0.25"/>
    <row r="240" hidden="1" x14ac:dyDescent="0.25"/>
    <row r="241" hidden="1" x14ac:dyDescent="0.25"/>
    <row r="242" hidden="1" x14ac:dyDescent="0.25"/>
    <row r="243" hidden="1" x14ac:dyDescent="0.25"/>
    <row r="244" hidden="1" x14ac:dyDescent="0.25"/>
    <row r="245" hidden="1" x14ac:dyDescent="0.25"/>
    <row r="246" hidden="1" x14ac:dyDescent="0.25"/>
    <row r="247" hidden="1" x14ac:dyDescent="0.25"/>
    <row r="248" hidden="1" x14ac:dyDescent="0.25"/>
    <row r="249" hidden="1" x14ac:dyDescent="0.25"/>
    <row r="250" hidden="1" x14ac:dyDescent="0.25"/>
    <row r="251" hidden="1" x14ac:dyDescent="0.25"/>
    <row r="252" hidden="1" x14ac:dyDescent="0.25"/>
    <row r="253" hidden="1" x14ac:dyDescent="0.25"/>
    <row r="254" hidden="1" x14ac:dyDescent="0.25"/>
    <row r="255" hidden="1" x14ac:dyDescent="0.25"/>
    <row r="256" hidden="1" x14ac:dyDescent="0.25"/>
    <row r="257" hidden="1" x14ac:dyDescent="0.25"/>
    <row r="258" hidden="1" x14ac:dyDescent="0.25"/>
    <row r="259" hidden="1" x14ac:dyDescent="0.25"/>
    <row r="260" hidden="1" x14ac:dyDescent="0.25"/>
    <row r="261" hidden="1" x14ac:dyDescent="0.25"/>
    <row r="262" hidden="1" x14ac:dyDescent="0.25"/>
    <row r="263" hidden="1" x14ac:dyDescent="0.25"/>
    <row r="264" hidden="1" x14ac:dyDescent="0.25"/>
    <row r="265" hidden="1" x14ac:dyDescent="0.25"/>
    <row r="266" hidden="1" x14ac:dyDescent="0.25"/>
    <row r="267" hidden="1" x14ac:dyDescent="0.25"/>
    <row r="268" hidden="1" x14ac:dyDescent="0.25"/>
    <row r="269" hidden="1" x14ac:dyDescent="0.25"/>
    <row r="270" hidden="1" x14ac:dyDescent="0.25"/>
    <row r="271" hidden="1" x14ac:dyDescent="0.25"/>
    <row r="272" hidden="1" x14ac:dyDescent="0.25"/>
    <row r="273" hidden="1" x14ac:dyDescent="0.25"/>
    <row r="274" hidden="1" x14ac:dyDescent="0.25"/>
    <row r="275" hidden="1" x14ac:dyDescent="0.25"/>
    <row r="276" hidden="1" x14ac:dyDescent="0.25"/>
  </sheetData>
  <mergeCells count="65">
    <mergeCell ref="B62:U62"/>
    <mergeCell ref="B63:U63"/>
    <mergeCell ref="B82:U82"/>
    <mergeCell ref="E91:G91"/>
    <mergeCell ref="J91:M91"/>
    <mergeCell ref="Z26:Z27"/>
    <mergeCell ref="AA26:AA27"/>
    <mergeCell ref="C43:C44"/>
    <mergeCell ref="C46:C47"/>
    <mergeCell ref="D59:U59"/>
    <mergeCell ref="B61:U61"/>
    <mergeCell ref="P26:R26"/>
    <mergeCell ref="S26:S27"/>
    <mergeCell ref="T26:T27"/>
    <mergeCell ref="U26:U27"/>
    <mergeCell ref="V26:X26"/>
    <mergeCell ref="Y26:Y27"/>
    <mergeCell ref="B26:B27"/>
    <mergeCell ref="C26:C27"/>
    <mergeCell ref="D26:F26"/>
    <mergeCell ref="G26:G27"/>
    <mergeCell ref="H26:H27"/>
    <mergeCell ref="I26:I27"/>
    <mergeCell ref="AA13:AA14"/>
    <mergeCell ref="D25:I25"/>
    <mergeCell ref="J25:O25"/>
    <mergeCell ref="P25:U25"/>
    <mergeCell ref="V25:AA25"/>
    <mergeCell ref="AB25:AB27"/>
    <mergeCell ref="J26:L26"/>
    <mergeCell ref="M26:M27"/>
    <mergeCell ref="N26:N27"/>
    <mergeCell ref="O26:O27"/>
    <mergeCell ref="S13:S14"/>
    <mergeCell ref="T13:T14"/>
    <mergeCell ref="U13:U14"/>
    <mergeCell ref="V13:X13"/>
    <mergeCell ref="Y13:Y14"/>
    <mergeCell ref="Z13:Z14"/>
    <mergeCell ref="I13:I14"/>
    <mergeCell ref="J13:L13"/>
    <mergeCell ref="M13:M14"/>
    <mergeCell ref="N13:N14"/>
    <mergeCell ref="O13:O14"/>
    <mergeCell ref="P13:R13"/>
    <mergeCell ref="V10:AA10"/>
    <mergeCell ref="AB10:AB14"/>
    <mergeCell ref="D11:G11"/>
    <mergeCell ref="J11:M11"/>
    <mergeCell ref="P11:S11"/>
    <mergeCell ref="V11:Y11"/>
    <mergeCell ref="D12:I12"/>
    <mergeCell ref="J12:O12"/>
    <mergeCell ref="P12:U12"/>
    <mergeCell ref="V12:AA12"/>
    <mergeCell ref="D4:U4"/>
    <mergeCell ref="D8:U8"/>
    <mergeCell ref="B10:B13"/>
    <mergeCell ref="C10:C13"/>
    <mergeCell ref="D10:I10"/>
    <mergeCell ref="J10:O10"/>
    <mergeCell ref="P10:U10"/>
    <mergeCell ref="D13:F13"/>
    <mergeCell ref="G13:G14"/>
    <mergeCell ref="H13:H14"/>
  </mergeCells>
  <conditionalFormatting sqref="AB15:AB25">
    <cfRule type="cellIs" dxfId="3" priority="3" operator="equal">
      <formula>0</formula>
    </cfRule>
    <cfRule type="containsErrors" dxfId="2" priority="4">
      <formula>ISERROR(AB15)</formula>
    </cfRule>
  </conditionalFormatting>
  <conditionalFormatting sqref="AB28:AB41">
    <cfRule type="cellIs" dxfId="1" priority="1" operator="equal">
      <formula>0</formula>
    </cfRule>
    <cfRule type="containsErrors" dxfId="0" priority="2">
      <formula>ISERROR(AB28)</formula>
    </cfRule>
  </conditionalFormatting>
  <pageMargins left="0.70866141732283472" right="0.70866141732283472" top="0.78740157480314965" bottom="0.78740157480314965" header="0.31496062992125984" footer="0.31496062992125984"/>
  <pageSetup paperSize="9" scale="2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ZŠ Na Příkopech</vt:lpstr>
      <vt:lpstr>'ZŠ Na Příkopech'!Oblast_tisku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Mareš Jan (Ekonom)</dc:creator>
  <cp:lastModifiedBy>Mareš Jan (Ekonom)</cp:lastModifiedBy>
  <dcterms:created xsi:type="dcterms:W3CDTF">2019-12-09T14:02:33Z</dcterms:created>
  <dcterms:modified xsi:type="dcterms:W3CDTF">2019-12-09T14:02:33Z</dcterms:modified>
</cp:coreProperties>
</file>