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"/>
    </mc:Choice>
  </mc:AlternateContent>
  <bookViews>
    <workbookView xWindow="0" yWindow="0" windowWidth="28740" windowHeight="11640"/>
  </bookViews>
  <sheets>
    <sheet name="2.ZŠ" sheetId="1" r:id="rId1"/>
  </sheets>
  <externalReferences>
    <externalReference r:id="rId2"/>
  </externalReferences>
  <definedNames>
    <definedName name="_xlnm.Print_Area" localSheetId="0">'2.ZŠ'!$A$1:$S$77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G44" i="1"/>
  <c r="D44" i="1"/>
  <c r="Q39" i="1"/>
  <c r="N39" i="1"/>
  <c r="R38" i="1"/>
  <c r="O38" i="1"/>
  <c r="K38" i="1"/>
  <c r="J38" i="1"/>
  <c r="L38" i="1" s="1"/>
  <c r="I38" i="1"/>
  <c r="H38" i="1"/>
  <c r="G38" i="1"/>
  <c r="E38" i="1"/>
  <c r="F38" i="1" s="1"/>
  <c r="D38" i="1"/>
  <c r="R37" i="1"/>
  <c r="O37" i="1"/>
  <c r="L37" i="1"/>
  <c r="K37" i="1"/>
  <c r="J37" i="1"/>
  <c r="H37" i="1"/>
  <c r="I37" i="1" s="1"/>
  <c r="G37" i="1"/>
  <c r="E37" i="1"/>
  <c r="D37" i="1"/>
  <c r="F37" i="1" s="1"/>
  <c r="R36" i="1"/>
  <c r="O36" i="1"/>
  <c r="K36" i="1"/>
  <c r="L36" i="1" s="1"/>
  <c r="J36" i="1"/>
  <c r="H36" i="1"/>
  <c r="G36" i="1"/>
  <c r="I36" i="1" s="1"/>
  <c r="E36" i="1"/>
  <c r="D36" i="1"/>
  <c r="F36" i="1" s="1"/>
  <c r="R35" i="1"/>
  <c r="R39" i="1" s="1"/>
  <c r="O35" i="1"/>
  <c r="K35" i="1"/>
  <c r="J35" i="1"/>
  <c r="L35" i="1" s="1"/>
  <c r="H35" i="1"/>
  <c r="G35" i="1"/>
  <c r="I35" i="1" s="1"/>
  <c r="F35" i="1"/>
  <c r="E35" i="1"/>
  <c r="D35" i="1"/>
  <c r="R34" i="1"/>
  <c r="O34" i="1"/>
  <c r="K34" i="1"/>
  <c r="J34" i="1"/>
  <c r="L34" i="1" s="1"/>
  <c r="I34" i="1"/>
  <c r="H34" i="1"/>
  <c r="G34" i="1"/>
  <c r="E34" i="1"/>
  <c r="F34" i="1" s="1"/>
  <c r="D34" i="1"/>
  <c r="R33" i="1"/>
  <c r="O33" i="1"/>
  <c r="L33" i="1"/>
  <c r="K33" i="1"/>
  <c r="J33" i="1"/>
  <c r="H33" i="1"/>
  <c r="I33" i="1" s="1"/>
  <c r="G33" i="1"/>
  <c r="E33" i="1"/>
  <c r="D33" i="1"/>
  <c r="F33" i="1" s="1"/>
  <c r="R32" i="1"/>
  <c r="P32" i="1"/>
  <c r="P39" i="1" s="1"/>
  <c r="M32" i="1"/>
  <c r="M39" i="1" s="1"/>
  <c r="K32" i="1"/>
  <c r="J32" i="1"/>
  <c r="L32" i="1" s="1"/>
  <c r="I32" i="1"/>
  <c r="H32" i="1"/>
  <c r="G32" i="1"/>
  <c r="E32" i="1"/>
  <c r="F32" i="1" s="1"/>
  <c r="D32" i="1"/>
  <c r="R31" i="1"/>
  <c r="O31" i="1"/>
  <c r="L31" i="1"/>
  <c r="K31" i="1"/>
  <c r="J31" i="1"/>
  <c r="H31" i="1"/>
  <c r="I31" i="1" s="1"/>
  <c r="G31" i="1"/>
  <c r="E31" i="1"/>
  <c r="D31" i="1"/>
  <c r="F31" i="1" s="1"/>
  <c r="R30" i="1"/>
  <c r="O30" i="1"/>
  <c r="K30" i="1"/>
  <c r="L30" i="1" s="1"/>
  <c r="J30" i="1"/>
  <c r="H30" i="1"/>
  <c r="G30" i="1"/>
  <c r="I30" i="1" s="1"/>
  <c r="E30" i="1"/>
  <c r="D30" i="1"/>
  <c r="F30" i="1" s="1"/>
  <c r="R29" i="1"/>
  <c r="O29" i="1"/>
  <c r="K29" i="1"/>
  <c r="K39" i="1" s="1"/>
  <c r="J29" i="1"/>
  <c r="L29" i="1" s="1"/>
  <c r="H29" i="1"/>
  <c r="G29" i="1"/>
  <c r="I29" i="1" s="1"/>
  <c r="F29" i="1"/>
  <c r="E29" i="1"/>
  <c r="D29" i="1"/>
  <c r="R28" i="1"/>
  <c r="O28" i="1"/>
  <c r="K28" i="1"/>
  <c r="J28" i="1"/>
  <c r="L28" i="1" s="1"/>
  <c r="I28" i="1"/>
  <c r="H28" i="1"/>
  <c r="H39" i="1" s="1"/>
  <c r="G28" i="1"/>
  <c r="E28" i="1"/>
  <c r="E39" i="1" s="1"/>
  <c r="D28" i="1"/>
  <c r="D39" i="1" s="1"/>
  <c r="Q24" i="1"/>
  <c r="Q40" i="1" s="1"/>
  <c r="P24" i="1"/>
  <c r="N24" i="1"/>
  <c r="N40" i="1" s="1"/>
  <c r="M24" i="1"/>
  <c r="M40" i="1" s="1"/>
  <c r="R23" i="1"/>
  <c r="O23" i="1"/>
  <c r="K23" i="1"/>
  <c r="L23" i="1" s="1"/>
  <c r="J23" i="1"/>
  <c r="H23" i="1"/>
  <c r="G23" i="1"/>
  <c r="I23" i="1" s="1"/>
  <c r="E23" i="1"/>
  <c r="D23" i="1"/>
  <c r="F23" i="1" s="1"/>
  <c r="R22" i="1"/>
  <c r="O22" i="1"/>
  <c r="K22" i="1"/>
  <c r="J22" i="1"/>
  <c r="L22" i="1" s="1"/>
  <c r="H22" i="1"/>
  <c r="G22" i="1"/>
  <c r="I22" i="1" s="1"/>
  <c r="F22" i="1"/>
  <c r="E22" i="1"/>
  <c r="D22" i="1"/>
  <c r="R21" i="1"/>
  <c r="O21" i="1"/>
  <c r="K21" i="1"/>
  <c r="J21" i="1"/>
  <c r="L21" i="1" s="1"/>
  <c r="I21" i="1"/>
  <c r="H21" i="1"/>
  <c r="G21" i="1"/>
  <c r="E21" i="1"/>
  <c r="F21" i="1" s="1"/>
  <c r="D21" i="1"/>
  <c r="R20" i="1"/>
  <c r="O20" i="1"/>
  <c r="L20" i="1"/>
  <c r="K20" i="1"/>
  <c r="J20" i="1"/>
  <c r="H20" i="1"/>
  <c r="I20" i="1" s="1"/>
  <c r="G20" i="1"/>
  <c r="E20" i="1"/>
  <c r="D20" i="1"/>
  <c r="F20" i="1" s="1"/>
  <c r="R19" i="1"/>
  <c r="O19" i="1"/>
  <c r="K19" i="1"/>
  <c r="L19" i="1" s="1"/>
  <c r="J19" i="1"/>
  <c r="H19" i="1"/>
  <c r="G19" i="1"/>
  <c r="I19" i="1" s="1"/>
  <c r="E19" i="1"/>
  <c r="D19" i="1"/>
  <c r="F19" i="1" s="1"/>
  <c r="R18" i="1"/>
  <c r="O18" i="1"/>
  <c r="K18" i="1"/>
  <c r="J18" i="1"/>
  <c r="L18" i="1" s="1"/>
  <c r="H18" i="1"/>
  <c r="G18" i="1"/>
  <c r="I18" i="1" s="1"/>
  <c r="F18" i="1"/>
  <c r="E18" i="1"/>
  <c r="D18" i="1"/>
  <c r="R17" i="1"/>
  <c r="O17" i="1"/>
  <c r="K17" i="1"/>
  <c r="J17" i="1"/>
  <c r="L17" i="1" s="1"/>
  <c r="I17" i="1"/>
  <c r="H17" i="1"/>
  <c r="G17" i="1"/>
  <c r="E17" i="1"/>
  <c r="F17" i="1" s="1"/>
  <c r="D17" i="1"/>
  <c r="R16" i="1"/>
  <c r="O16" i="1"/>
  <c r="L16" i="1"/>
  <c r="K16" i="1"/>
  <c r="J16" i="1"/>
  <c r="H16" i="1"/>
  <c r="I16" i="1" s="1"/>
  <c r="G16" i="1"/>
  <c r="E16" i="1"/>
  <c r="E24" i="1" s="1"/>
  <c r="E40" i="1" s="1"/>
  <c r="D16" i="1"/>
  <c r="D24" i="1" s="1"/>
  <c r="R15" i="1"/>
  <c r="R24" i="1" s="1"/>
  <c r="O15" i="1"/>
  <c r="O24" i="1" s="1"/>
  <c r="K15" i="1"/>
  <c r="K24" i="1" s="1"/>
  <c r="K40" i="1" s="1"/>
  <c r="J15" i="1"/>
  <c r="J24" i="1" s="1"/>
  <c r="H15" i="1"/>
  <c r="G15" i="1"/>
  <c r="G24" i="1" s="1"/>
  <c r="E15" i="1"/>
  <c r="D15" i="1"/>
  <c r="F15" i="1" s="1"/>
  <c r="D8" i="1"/>
  <c r="D6" i="1"/>
  <c r="D4" i="1"/>
  <c r="G40" i="1" l="1"/>
  <c r="L39" i="1"/>
  <c r="R40" i="1"/>
  <c r="R41" i="1" s="1"/>
  <c r="J40" i="1"/>
  <c r="D40" i="1"/>
  <c r="P40" i="1"/>
  <c r="I39" i="1"/>
  <c r="H24" i="1"/>
  <c r="H40" i="1" s="1"/>
  <c r="G39" i="1"/>
  <c r="J39" i="1"/>
  <c r="I15" i="1"/>
  <c r="I24" i="1" s="1"/>
  <c r="I40" i="1" s="1"/>
  <c r="I41" i="1" s="1"/>
  <c r="F16" i="1"/>
  <c r="F24" i="1" s="1"/>
  <c r="F40" i="1" s="1"/>
  <c r="F41" i="1" s="1"/>
  <c r="L15" i="1"/>
  <c r="L24" i="1" s="1"/>
  <c r="F28" i="1"/>
  <c r="F39" i="1" s="1"/>
  <c r="O32" i="1"/>
  <c r="O39" i="1" s="1"/>
  <c r="O40" i="1" s="1"/>
  <c r="O41" i="1" s="1"/>
  <c r="L40" i="1" l="1"/>
  <c r="L41" i="1" s="1"/>
</calcChain>
</file>

<file path=xl/sharedStrings.xml><?xml version="1.0" encoding="utf-8"?>
<sst xmlns="http://schemas.openxmlformats.org/spreadsheetml/2006/main" count="150" uniqueCount="96">
  <si>
    <t>Střednědobý výhled hospodaření příspěvkové organizace na období let 2023-2024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</si>
  <si>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</si>
  <si>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</si>
  <si>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</si>
  <si>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</si>
  <si>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</si>
  <si>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</si>
  <si>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</si>
  <si>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</si>
  <si>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</si>
  <si>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</si>
  <si>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</si>
  <si>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</si>
  <si>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</si>
  <si>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</si>
  <si>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</si>
  <si>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</si>
  <si>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</si>
  <si>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</si>
  <si>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</si>
  <si>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</si>
  <si>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</si>
  <si>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</si>
  <si>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</si>
  <si>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</si>
  <si>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</si>
  <si>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</si>
  <si>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</si>
  <si>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</si>
  <si>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</si>
  <si>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</si>
  <si>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</si>
  <si>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</si>
  <si>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</si>
  <si>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</si>
  <si>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</si>
  <si>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</si>
  <si>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</si>
  <si>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</si>
  <si>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</si>
  <si>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</si>
  <si>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</si>
  <si>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</si>
  <si>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</si>
  <si>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</si>
  <si>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</si>
  <si>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</si>
  <si>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</si>
  <si>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</si>
  <si>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</si>
  <si>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</si>
  <si>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</si>
  <si>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</si>
  <si>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</si>
  <si>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</si>
  <si>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</si>
  <si>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</si>
  <si>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</si>
  <si>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</si>
  <si>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</si>
  <si>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</si>
  <si>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</si>
  <si>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</si>
  <si>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</si>
  <si>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</si>
  <si>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</si>
  <si>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</si>
  <si>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</si>
  <si>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</si>
  <si>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</si>
  <si>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</si>
  <si>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</si>
  <si>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</si>
  <si>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</si>
  <si>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</si>
  <si>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</si>
  <si>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</si>
  <si>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</si>
  <si>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</si>
  <si>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</si>
  <si>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</si>
  <si>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</si>
  <si>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</si>
  <si>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</si>
  <si>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</si>
  <si>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</si>
  <si>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</si>
  <si>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</si>
  <si>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</si>
  <si>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</si>
  <si>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</si>
  <si>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</si>
  <si>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>Věra Čmejrková</t>
  </si>
  <si>
    <t xml:space="preserve">Schválil: </t>
  </si>
  <si>
    <t>Mgr.Libuše Slavíková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</si>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</sst>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89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164" fontId="1" fillId="0" borderId="36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7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164" fontId="1" fillId="0" borderId="37" xfId="1" applyNumberFormat="1" applyFont="1" applyBorder="1" applyAlignment="1" applyProtection="1">
      <alignment horizontal="right"/>
      <protection locked="0"/>
    </xf>
    <xf numFmtId="0" fontId="1" fillId="0" borderId="38" xfId="1" applyFill="1" applyBorder="1" applyAlignment="1" applyProtection="1">
      <alignment horizontal="center"/>
    </xf>
    <xf numFmtId="0" fontId="1" fillId="0" borderId="39" xfId="1" applyBorder="1" applyAlignment="1" applyProtection="1">
      <alignment horizontal="left" indent="5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</xf>
    <xf numFmtId="164" fontId="1" fillId="0" borderId="42" xfId="1" applyNumberFormat="1" applyFont="1" applyFill="1" applyBorder="1" applyAlignment="1" applyProtection="1">
      <alignment horizontal="right"/>
      <protection locked="0"/>
    </xf>
    <xf numFmtId="164" fontId="1" fillId="0" borderId="43" xfId="1" applyNumberFormat="1" applyFont="1" applyBorder="1" applyAlignment="1" applyProtection="1">
      <alignment horizontal="right"/>
      <protection locked="0"/>
    </xf>
    <xf numFmtId="164" fontId="1" fillId="0" borderId="44" xfId="1" applyNumberFormat="1" applyFont="1" applyFill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40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5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6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0" borderId="47" xfId="1" applyNumberFormat="1" applyFont="1" applyBorder="1" applyProtection="1">
      <protection locked="0"/>
    </xf>
    <xf numFmtId="164" fontId="1" fillId="6" borderId="47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8" xfId="1" applyFill="1" applyBorder="1" applyAlignment="1" applyProtection="1">
      <alignment horizontal="center"/>
    </xf>
    <xf numFmtId="0" fontId="1" fillId="0" borderId="49" xfId="1" applyBorder="1" applyProtection="1"/>
    <xf numFmtId="164" fontId="1" fillId="0" borderId="50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51" xfId="1" applyFont="1" applyFill="1" applyBorder="1" applyAlignment="1" applyProtection="1">
      <alignment horizontal="center"/>
    </xf>
    <xf numFmtId="0" fontId="6" fillId="8" borderId="51" xfId="1" applyFont="1" applyFill="1" applyBorder="1" applyAlignment="1" applyProtection="1">
      <alignment horizontal="left"/>
    </xf>
    <xf numFmtId="165" fontId="10" fillId="9" borderId="51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2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3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4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44" xfId="1" applyFont="1" applyFill="1" applyBorder="1" applyAlignment="1" applyProtection="1">
      <alignment horizontal="left"/>
    </xf>
    <xf numFmtId="0" fontId="2" fillId="12" borderId="42" xfId="1" applyFont="1" applyFill="1" applyBorder="1" applyAlignment="1" applyProtection="1">
      <alignment horizontal="left"/>
    </xf>
    <xf numFmtId="164" fontId="2" fillId="0" borderId="42" xfId="1" applyNumberFormat="1" applyFont="1" applyFill="1" applyBorder="1" applyAlignment="1" applyProtection="1">
      <alignment horizontal="left"/>
      <protection locked="0"/>
    </xf>
    <xf numFmtId="0" fontId="1" fillId="0" borderId="42" xfId="1" applyFill="1" applyBorder="1"/>
    <xf numFmtId="0" fontId="1" fillId="0" borderId="55" xfId="1" applyFill="1" applyBorder="1"/>
    <xf numFmtId="0" fontId="1" fillId="0" borderId="56" xfId="1" applyFill="1" applyBorder="1"/>
    <xf numFmtId="0" fontId="1" fillId="0" borderId="57" xfId="1" applyFill="1" applyBorder="1"/>
    <xf numFmtId="0" fontId="2" fillId="0" borderId="56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8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Z&#352;%20Zahradn&#237;%20%20B+C)%20NR%202022%20+%20SVR%202023-24%20-%20%20po%20aktualizaci%2002.11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4">
          <cell r="D4" t="str">
            <v>Základní škola Chomutov, Zahradní 5265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46789677</v>
          </cell>
        </row>
        <row r="8">
          <cell r="D8" t="str">
            <v>Zahradní 5265, Chomutov 43004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1056.4000000000001</v>
          </cell>
          <cell r="H15">
            <v>3.7</v>
          </cell>
          <cell r="M15">
            <v>1800</v>
          </cell>
          <cell r="N15">
            <v>0</v>
          </cell>
          <cell r="Y15">
            <v>1800</v>
          </cell>
          <cell r="Z15">
            <v>0</v>
          </cell>
        </row>
        <row r="16">
          <cell r="G16">
            <v>6441.2</v>
          </cell>
          <cell r="H16"/>
          <cell r="M16">
            <v>6506</v>
          </cell>
          <cell r="N16"/>
          <cell r="Y16">
            <v>6810</v>
          </cell>
          <cell r="Z16"/>
        </row>
        <row r="17">
          <cell r="G17">
            <v>695.2</v>
          </cell>
          <cell r="H17"/>
          <cell r="M17">
            <v>893.2</v>
          </cell>
          <cell r="N17"/>
          <cell r="Y17">
            <v>574.9</v>
          </cell>
          <cell r="Z17"/>
        </row>
        <row r="18">
          <cell r="G18">
            <v>53105.4</v>
          </cell>
          <cell r="H18"/>
          <cell r="M18">
            <v>57891.8</v>
          </cell>
          <cell r="N18"/>
          <cell r="Y18">
            <v>57657.7</v>
          </cell>
          <cell r="Z18"/>
        </row>
        <row r="19">
          <cell r="G19">
            <v>394</v>
          </cell>
          <cell r="H19"/>
          <cell r="M19">
            <v>895.5</v>
          </cell>
          <cell r="N19"/>
          <cell r="Y19">
            <v>895.5</v>
          </cell>
          <cell r="Z19"/>
        </row>
        <row r="20">
          <cell r="G20">
            <v>89.1</v>
          </cell>
          <cell r="H20"/>
          <cell r="M20">
            <v>0</v>
          </cell>
          <cell r="N20"/>
          <cell r="Y20">
            <v>80</v>
          </cell>
          <cell r="Z20"/>
        </row>
        <row r="21">
          <cell r="G21">
            <v>65.8</v>
          </cell>
          <cell r="H21">
            <v>102.1</v>
          </cell>
          <cell r="M21">
            <v>70</v>
          </cell>
          <cell r="N21">
            <v>123</v>
          </cell>
          <cell r="Y21">
            <v>35</v>
          </cell>
          <cell r="Z21">
            <v>120</v>
          </cell>
        </row>
        <row r="22">
          <cell r="G22">
            <v>0</v>
          </cell>
          <cell r="H22">
            <v>102.1</v>
          </cell>
          <cell r="M22">
            <v>0</v>
          </cell>
          <cell r="N22">
            <v>123</v>
          </cell>
          <cell r="Y22">
            <v>0</v>
          </cell>
          <cell r="Z22">
            <v>120</v>
          </cell>
        </row>
        <row r="23">
          <cell r="G23">
            <v>0</v>
          </cell>
          <cell r="H23"/>
          <cell r="M23">
            <v>0</v>
          </cell>
          <cell r="N23"/>
          <cell r="Y23">
            <v>0</v>
          </cell>
          <cell r="Z23"/>
        </row>
        <row r="28">
          <cell r="G28">
            <v>973.7</v>
          </cell>
          <cell r="H28"/>
          <cell r="M28">
            <v>520</v>
          </cell>
          <cell r="N28"/>
          <cell r="Y28">
            <v>900</v>
          </cell>
          <cell r="Z28"/>
        </row>
        <row r="29">
          <cell r="G29">
            <v>1952.8000000000002</v>
          </cell>
          <cell r="H29"/>
          <cell r="M29">
            <v>3112.7</v>
          </cell>
          <cell r="N29">
            <v>45</v>
          </cell>
          <cell r="Y29">
            <v>2813</v>
          </cell>
          <cell r="Z29">
            <v>48</v>
          </cell>
        </row>
        <row r="30">
          <cell r="G30">
            <v>2009</v>
          </cell>
          <cell r="H30">
            <v>3.7</v>
          </cell>
          <cell r="M30">
            <v>2350</v>
          </cell>
          <cell r="N30">
            <v>30</v>
          </cell>
          <cell r="Y30">
            <v>2615</v>
          </cell>
          <cell r="Z30">
            <v>72</v>
          </cell>
        </row>
        <row r="31">
          <cell r="G31">
            <v>882.69999999999993</v>
          </cell>
          <cell r="H31"/>
          <cell r="M31">
            <v>915</v>
          </cell>
          <cell r="N31"/>
          <cell r="Y31">
            <v>970</v>
          </cell>
          <cell r="Z31"/>
        </row>
        <row r="32">
          <cell r="G32">
            <v>38310.200000000004</v>
          </cell>
          <cell r="H32"/>
          <cell r="M32">
            <v>42724.6</v>
          </cell>
          <cell r="N32"/>
          <cell r="Y32">
            <v>42278.1</v>
          </cell>
          <cell r="Z32"/>
        </row>
        <row r="33">
          <cell r="G33">
            <v>37908.199999999997</v>
          </cell>
          <cell r="H33"/>
          <cell r="M33">
            <v>42389.4</v>
          </cell>
          <cell r="N33"/>
          <cell r="Y33">
            <v>41582.899999999994</v>
          </cell>
          <cell r="Z33"/>
        </row>
        <row r="34">
          <cell r="G34">
            <v>402</v>
          </cell>
          <cell r="H34"/>
          <cell r="M34">
            <v>335.2</v>
          </cell>
          <cell r="N34"/>
          <cell r="Y34">
            <v>695.19999999999993</v>
          </cell>
          <cell r="Z34"/>
        </row>
        <row r="35">
          <cell r="G35">
            <v>12812</v>
          </cell>
          <cell r="H35"/>
          <cell r="M35">
            <v>14327.7</v>
          </cell>
          <cell r="N35"/>
          <cell r="Y35">
            <v>14055</v>
          </cell>
          <cell r="Z35"/>
        </row>
        <row r="36">
          <cell r="G36">
            <v>0</v>
          </cell>
          <cell r="H36"/>
          <cell r="M36">
            <v>0</v>
          </cell>
          <cell r="N36"/>
          <cell r="Y36">
            <v>0</v>
          </cell>
          <cell r="Z36"/>
        </row>
        <row r="37">
          <cell r="G37">
            <v>1628.6</v>
          </cell>
          <cell r="H37"/>
          <cell r="M37">
            <v>2026.3</v>
          </cell>
          <cell r="N37"/>
          <cell r="Y37">
            <v>1991.8</v>
          </cell>
          <cell r="Z37"/>
        </row>
        <row r="38">
          <cell r="G38">
            <v>3362.3</v>
          </cell>
          <cell r="H38"/>
          <cell r="M38">
            <v>2080.1999999999998</v>
          </cell>
          <cell r="N38">
            <v>48</v>
          </cell>
          <cell r="Y38">
            <v>2230.1999999999998</v>
          </cell>
          <cell r="Z38"/>
        </row>
        <row r="44">
          <cell r="D44">
            <v>1307</v>
          </cell>
          <cell r="J44">
            <v>821.9</v>
          </cell>
          <cell r="P44">
            <v>821.9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00B050"/>
    <pageSetUpPr fitToPage="1"/>
  </sheetPr>
  <dimension ref="A1:S264"/>
  <sheetViews>
    <sheetView showGridLines="0" tabSelected="1" zoomScale="80" zoomScaleNormal="80" zoomScaleSheetLayoutView="80" workbookViewId="0">
      <selection activeCell="C73" sqref="C73"/>
    </sheetView>
  </sheetViews>
  <sheetFormatPr defaultColWidth="0" defaultRowHeight="15" zeroHeight="1" x14ac:dyDescent="0.25"/>
  <cols>
    <col min="1" max="1" width="4.5703125" style="187" customWidth="1"/>
    <col min="2" max="2" width="9.140625" style="187" customWidth="1"/>
    <col min="3" max="3" width="65.7109375" style="187" customWidth="1"/>
    <col min="4" max="4" width="20.7109375" style="187" customWidth="1"/>
    <col min="5" max="6" width="14.28515625" style="187" customWidth="1"/>
    <col min="7" max="7" width="21.28515625" style="188" customWidth="1"/>
    <col min="8" max="9" width="14.28515625" style="187" customWidth="1"/>
    <col min="10" max="10" width="20.85546875" style="187" customWidth="1"/>
    <col min="11" max="12" width="14.28515625" style="187" customWidth="1"/>
    <col min="13" max="13" width="21.140625" style="187" customWidth="1"/>
    <col min="14" max="15" width="14.28515625" style="187" customWidth="1"/>
    <col min="16" max="16" width="21.42578125" style="187" customWidth="1"/>
    <col min="17" max="18" width="14.28515625" style="187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2022'!D4:U4</f>
        <v>Základní škola Chomutov, Zahradní 5265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2022'!D6</f>
        <v>46789677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2022'!D8:U8</f>
        <v>Zahradní 5265, Chomutov 43004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2022'!G15</f>
        <v>1056.4000000000001</v>
      </c>
      <c r="E15" s="47">
        <f>'[1]NR 2022'!H15</f>
        <v>3.7</v>
      </c>
      <c r="F15" s="48">
        <f t="shared" ref="F15:F23" si="0">D15+E15</f>
        <v>1060.1000000000001</v>
      </c>
      <c r="G15" s="46">
        <f>'[1]NR 2022'!M15</f>
        <v>1800</v>
      </c>
      <c r="H15" s="47">
        <f>'[1]NR 2022'!N15</f>
        <v>0</v>
      </c>
      <c r="I15" s="49">
        <f t="shared" ref="I15:I23" si="1">G15+H15</f>
        <v>1800</v>
      </c>
      <c r="J15" s="50">
        <f>'[1]NR 2022'!Y15</f>
        <v>1800</v>
      </c>
      <c r="K15" s="51">
        <f>'[1]NR 2022'!Z15</f>
        <v>0</v>
      </c>
      <c r="L15" s="52">
        <f t="shared" ref="L15:L23" si="2">J15+K15</f>
        <v>1800</v>
      </c>
      <c r="M15" s="53">
        <v>1890</v>
      </c>
      <c r="N15" s="47"/>
      <c r="O15" s="48">
        <f t="shared" ref="O15:O23" si="3">M15+N15</f>
        <v>1890</v>
      </c>
      <c r="P15" s="46">
        <v>1984.5</v>
      </c>
      <c r="Q15" s="47"/>
      <c r="R15" s="48">
        <f t="shared" ref="R15:R23" si="4">P15+Q15</f>
        <v>1984.5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2022'!G16</f>
        <v>6441.2</v>
      </c>
      <c r="E16" s="56">
        <f>'[1]NR 2022'!H16</f>
        <v>0</v>
      </c>
      <c r="F16" s="48">
        <f t="shared" si="0"/>
        <v>6441.2</v>
      </c>
      <c r="G16" s="46">
        <f>'[1]NR 2022'!M16</f>
        <v>6506</v>
      </c>
      <c r="H16" s="56">
        <f>'[1]NR 2022'!N16</f>
        <v>0</v>
      </c>
      <c r="I16" s="49">
        <f t="shared" si="1"/>
        <v>6506</v>
      </c>
      <c r="J16" s="57">
        <f>'[1]NR 2022'!Y16</f>
        <v>6810</v>
      </c>
      <c r="K16" s="58">
        <f>'[1]NR 2022'!Z16</f>
        <v>0</v>
      </c>
      <c r="L16" s="59">
        <f t="shared" si="2"/>
        <v>6810</v>
      </c>
      <c r="M16" s="60">
        <v>6940</v>
      </c>
      <c r="N16" s="56"/>
      <c r="O16" s="48">
        <f t="shared" si="3"/>
        <v>6940</v>
      </c>
      <c r="P16" s="61">
        <v>7166</v>
      </c>
      <c r="Q16" s="56"/>
      <c r="R16" s="48">
        <f t="shared" si="4"/>
        <v>7166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2022'!G17</f>
        <v>695.2</v>
      </c>
      <c r="E17" s="56">
        <f>'[1]NR 2022'!H17</f>
        <v>0</v>
      </c>
      <c r="F17" s="48">
        <f t="shared" si="0"/>
        <v>695.2</v>
      </c>
      <c r="G17" s="46">
        <f>'[1]NR 2022'!M17</f>
        <v>893.2</v>
      </c>
      <c r="H17" s="56">
        <f>'[1]NR 2022'!N17</f>
        <v>0</v>
      </c>
      <c r="I17" s="49">
        <f t="shared" si="1"/>
        <v>893.2</v>
      </c>
      <c r="J17" s="57">
        <f>'[1]NR 2022'!Y17</f>
        <v>574.9</v>
      </c>
      <c r="K17" s="58">
        <f>'[1]NR 2022'!Z17</f>
        <v>0</v>
      </c>
      <c r="L17" s="59">
        <f t="shared" si="2"/>
        <v>574.9</v>
      </c>
      <c r="M17" s="60"/>
      <c r="N17" s="63"/>
      <c r="O17" s="48">
        <f t="shared" si="3"/>
        <v>0</v>
      </c>
      <c r="P17" s="61"/>
      <c r="Q17" s="63"/>
      <c r="R17" s="48">
        <f t="shared" si="4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2022'!G18</f>
        <v>53105.4</v>
      </c>
      <c r="E18" s="47">
        <f>'[1]NR 2022'!H18</f>
        <v>0</v>
      </c>
      <c r="F18" s="48">
        <f t="shared" si="0"/>
        <v>53105.4</v>
      </c>
      <c r="G18" s="46">
        <f>'[1]NR 2022'!M18</f>
        <v>57891.8</v>
      </c>
      <c r="H18" s="47">
        <f>'[1]NR 2022'!N18</f>
        <v>0</v>
      </c>
      <c r="I18" s="49">
        <f t="shared" si="1"/>
        <v>57891.8</v>
      </c>
      <c r="J18" s="57">
        <f>'[1]NR 2022'!Y18</f>
        <v>57657.7</v>
      </c>
      <c r="K18" s="58">
        <f>'[1]NR 2022'!Z18</f>
        <v>0</v>
      </c>
      <c r="L18" s="59">
        <f t="shared" si="2"/>
        <v>57657.7</v>
      </c>
      <c r="M18" s="60">
        <v>60555.3</v>
      </c>
      <c r="N18" s="47"/>
      <c r="O18" s="48">
        <f t="shared" si="3"/>
        <v>60555.3</v>
      </c>
      <c r="P18" s="61">
        <v>63585.1</v>
      </c>
      <c r="Q18" s="47"/>
      <c r="R18" s="48">
        <f t="shared" si="4"/>
        <v>63585.1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2022'!G19</f>
        <v>394</v>
      </c>
      <c r="E19" s="47">
        <f>'[1]NR 2022'!H19</f>
        <v>0</v>
      </c>
      <c r="F19" s="48">
        <f t="shared" si="0"/>
        <v>394</v>
      </c>
      <c r="G19" s="46">
        <f>'[1]NR 2022'!M19</f>
        <v>895.5</v>
      </c>
      <c r="H19" s="47">
        <f>'[1]NR 2022'!N19</f>
        <v>0</v>
      </c>
      <c r="I19" s="49">
        <f t="shared" si="1"/>
        <v>895.5</v>
      </c>
      <c r="J19" s="57">
        <f>'[1]NR 2022'!Y19</f>
        <v>895.5</v>
      </c>
      <c r="K19" s="58">
        <f>'[1]NR 2022'!Z19</f>
        <v>0</v>
      </c>
      <c r="L19" s="59">
        <f t="shared" si="2"/>
        <v>895.5</v>
      </c>
      <c r="M19" s="60">
        <v>895.5</v>
      </c>
      <c r="N19" s="66"/>
      <c r="O19" s="48">
        <f t="shared" si="3"/>
        <v>895.5</v>
      </c>
      <c r="P19" s="61">
        <v>895.5</v>
      </c>
      <c r="Q19" s="66"/>
      <c r="R19" s="48">
        <f t="shared" si="4"/>
        <v>895.5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2022'!G20</f>
        <v>89.1</v>
      </c>
      <c r="E20" s="47">
        <f>'[1]NR 2022'!H20</f>
        <v>0</v>
      </c>
      <c r="F20" s="48">
        <f t="shared" si="0"/>
        <v>89.1</v>
      </c>
      <c r="G20" s="46">
        <f>'[1]NR 2022'!M20</f>
        <v>0</v>
      </c>
      <c r="H20" s="47">
        <f>'[1]NR 2022'!N20</f>
        <v>0</v>
      </c>
      <c r="I20" s="49">
        <f t="shared" si="1"/>
        <v>0</v>
      </c>
      <c r="J20" s="57">
        <f>'[1]NR 2022'!Y20</f>
        <v>80</v>
      </c>
      <c r="K20" s="58">
        <f>'[1]NR 2022'!Z20</f>
        <v>0</v>
      </c>
      <c r="L20" s="59">
        <f t="shared" si="2"/>
        <v>80</v>
      </c>
      <c r="M20" s="60">
        <v>100</v>
      </c>
      <c r="N20" s="66"/>
      <c r="O20" s="48">
        <f t="shared" si="3"/>
        <v>100</v>
      </c>
      <c r="P20" s="61">
        <v>100</v>
      </c>
      <c r="Q20" s="66"/>
      <c r="R20" s="48">
        <f t="shared" si="4"/>
        <v>100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2022'!G21</f>
        <v>65.8</v>
      </c>
      <c r="E21" s="47">
        <f>'[1]NR 2022'!H21</f>
        <v>102.1</v>
      </c>
      <c r="F21" s="48">
        <f t="shared" si="0"/>
        <v>167.89999999999998</v>
      </c>
      <c r="G21" s="46">
        <f>'[1]NR 2022'!M21</f>
        <v>70</v>
      </c>
      <c r="H21" s="47">
        <f>'[1]NR 2022'!N21</f>
        <v>123</v>
      </c>
      <c r="I21" s="49">
        <f t="shared" si="1"/>
        <v>193</v>
      </c>
      <c r="J21" s="57">
        <f>'[1]NR 2022'!Y21</f>
        <v>35</v>
      </c>
      <c r="K21" s="58">
        <f>'[1]NR 2022'!Z21</f>
        <v>120</v>
      </c>
      <c r="L21" s="59">
        <f t="shared" si="2"/>
        <v>155</v>
      </c>
      <c r="M21" s="60">
        <v>37</v>
      </c>
      <c r="N21" s="69">
        <v>126</v>
      </c>
      <c r="O21" s="48">
        <f t="shared" si="3"/>
        <v>163</v>
      </c>
      <c r="P21" s="61">
        <v>39</v>
      </c>
      <c r="Q21" s="69">
        <v>133</v>
      </c>
      <c r="R21" s="48">
        <f t="shared" si="4"/>
        <v>172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2022'!G22</f>
        <v>0</v>
      </c>
      <c r="E22" s="47">
        <f>'[1]NR 2022'!H22</f>
        <v>102.1</v>
      </c>
      <c r="F22" s="48">
        <f t="shared" si="0"/>
        <v>102.1</v>
      </c>
      <c r="G22" s="46">
        <f>'[1]NR 2022'!M22</f>
        <v>0</v>
      </c>
      <c r="H22" s="47">
        <f>'[1]NR 2022'!N22</f>
        <v>123</v>
      </c>
      <c r="I22" s="49">
        <f t="shared" si="1"/>
        <v>123</v>
      </c>
      <c r="J22" s="57">
        <f>'[1]NR 2022'!Y22</f>
        <v>0</v>
      </c>
      <c r="K22" s="58">
        <f>'[1]NR 2022'!Z22</f>
        <v>120</v>
      </c>
      <c r="L22" s="59">
        <f t="shared" si="2"/>
        <v>120</v>
      </c>
      <c r="M22" s="60"/>
      <c r="N22" s="69">
        <v>126</v>
      </c>
      <c r="O22" s="48">
        <f t="shared" si="3"/>
        <v>126</v>
      </c>
      <c r="P22" s="61"/>
      <c r="Q22" s="69">
        <v>133</v>
      </c>
      <c r="R22" s="48">
        <f t="shared" si="4"/>
        <v>133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2022'!G23</f>
        <v>0</v>
      </c>
      <c r="E23" s="47">
        <f>'[1]NR 2022'!H23</f>
        <v>0</v>
      </c>
      <c r="F23" s="72">
        <f t="shared" si="0"/>
        <v>0</v>
      </c>
      <c r="G23" s="46">
        <f>'[1]NR 2022'!M23</f>
        <v>0</v>
      </c>
      <c r="H23" s="47">
        <f>'[1]NR 2022'!N23</f>
        <v>0</v>
      </c>
      <c r="I23" s="73">
        <f t="shared" si="1"/>
        <v>0</v>
      </c>
      <c r="J23" s="57">
        <f>'[1]NR 2022'!Y23</f>
        <v>0</v>
      </c>
      <c r="K23" s="58">
        <f>'[1]NR 2022'!Z23</f>
        <v>0</v>
      </c>
      <c r="L23" s="59">
        <f t="shared" si="2"/>
        <v>0</v>
      </c>
      <c r="M23" s="74"/>
      <c r="N23" s="75"/>
      <c r="O23" s="72">
        <f t="shared" si="3"/>
        <v>0</v>
      </c>
      <c r="P23" s="76"/>
      <c r="Q23" s="75"/>
      <c r="R23" s="72">
        <f t="shared" si="4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R24" si="5">SUM(D15:D21)</f>
        <v>61847.100000000006</v>
      </c>
      <c r="E24" s="79">
        <f t="shared" si="5"/>
        <v>105.8</v>
      </c>
      <c r="F24" s="79">
        <f t="shared" si="5"/>
        <v>61952.9</v>
      </c>
      <c r="G24" s="79">
        <f t="shared" si="5"/>
        <v>68056.5</v>
      </c>
      <c r="H24" s="79">
        <f t="shared" si="5"/>
        <v>123</v>
      </c>
      <c r="I24" s="80">
        <f t="shared" si="5"/>
        <v>68179.5</v>
      </c>
      <c r="J24" s="81">
        <f t="shared" si="5"/>
        <v>67853.099999999991</v>
      </c>
      <c r="K24" s="81">
        <f t="shared" si="5"/>
        <v>120</v>
      </c>
      <c r="L24" s="81">
        <f t="shared" si="5"/>
        <v>67973.099999999991</v>
      </c>
      <c r="M24" s="82">
        <f t="shared" si="5"/>
        <v>70417.8</v>
      </c>
      <c r="N24" s="79">
        <f t="shared" si="5"/>
        <v>126</v>
      </c>
      <c r="O24" s="79">
        <f t="shared" si="5"/>
        <v>70543.8</v>
      </c>
      <c r="P24" s="79">
        <f t="shared" si="5"/>
        <v>73770.100000000006</v>
      </c>
      <c r="Q24" s="79">
        <f t="shared" si="5"/>
        <v>133</v>
      </c>
      <c r="R24" s="79">
        <f t="shared" si="5"/>
        <v>73903.100000000006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2022'!G28</f>
        <v>973.7</v>
      </c>
      <c r="E28" s="47">
        <f>'[1]NR 2022'!H28</f>
        <v>0</v>
      </c>
      <c r="F28" s="48">
        <f t="shared" ref="F28:F38" si="6">D28+E28</f>
        <v>973.7</v>
      </c>
      <c r="G28" s="46">
        <f>'[1]NR 2022'!M28</f>
        <v>520</v>
      </c>
      <c r="H28" s="47">
        <f>'[1]NR 2022'!N28</f>
        <v>0</v>
      </c>
      <c r="I28" s="49">
        <f t="shared" ref="I28:I38" si="7">G28+H28</f>
        <v>520</v>
      </c>
      <c r="J28" s="50">
        <f>'[1]NR 2022'!Y28</f>
        <v>900</v>
      </c>
      <c r="K28" s="51">
        <f>'[1]NR 2022'!Z28</f>
        <v>0</v>
      </c>
      <c r="L28" s="52">
        <f t="shared" ref="L28:L38" si="8">J28+K28</f>
        <v>900</v>
      </c>
      <c r="M28" s="101">
        <v>945</v>
      </c>
      <c r="N28" s="101"/>
      <c r="O28" s="48">
        <f t="shared" ref="O28:O38" si="9">M28+N28</f>
        <v>945</v>
      </c>
      <c r="P28" s="101">
        <v>993</v>
      </c>
      <c r="Q28" s="101"/>
      <c r="R28" s="48">
        <f t="shared" ref="R28:R38" si="10">P28+Q28</f>
        <v>993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2022'!G29</f>
        <v>1952.8000000000002</v>
      </c>
      <c r="E29" s="56">
        <f>'[1]NR 2022'!H29</f>
        <v>0</v>
      </c>
      <c r="F29" s="48">
        <f t="shared" si="6"/>
        <v>1952.8000000000002</v>
      </c>
      <c r="G29" s="46">
        <f>'[1]NR 2022'!M29</f>
        <v>3112.7</v>
      </c>
      <c r="H29" s="56">
        <f>'[1]NR 2022'!N29</f>
        <v>45</v>
      </c>
      <c r="I29" s="49">
        <f t="shared" si="7"/>
        <v>3157.7</v>
      </c>
      <c r="J29" s="57">
        <f>'[1]NR 2022'!Y29</f>
        <v>2813</v>
      </c>
      <c r="K29" s="103">
        <f>'[1]NR 2022'!Z29</f>
        <v>48</v>
      </c>
      <c r="L29" s="59">
        <f t="shared" si="8"/>
        <v>2861</v>
      </c>
      <c r="M29" s="104">
        <v>3003</v>
      </c>
      <c r="N29" s="105">
        <v>50.4</v>
      </c>
      <c r="O29" s="48">
        <f t="shared" si="9"/>
        <v>3053.4</v>
      </c>
      <c r="P29" s="104">
        <v>3153</v>
      </c>
      <c r="Q29" s="105">
        <v>53.2</v>
      </c>
      <c r="R29" s="48">
        <f t="shared" si="10"/>
        <v>3206.2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2022'!G30</f>
        <v>2009</v>
      </c>
      <c r="E30" s="56">
        <f>'[1]NR 2022'!H30</f>
        <v>3.7</v>
      </c>
      <c r="F30" s="48">
        <f t="shared" si="6"/>
        <v>2012.7</v>
      </c>
      <c r="G30" s="46">
        <f>'[1]NR 2022'!M30</f>
        <v>2350</v>
      </c>
      <c r="H30" s="56">
        <f>'[1]NR 2022'!N30</f>
        <v>30</v>
      </c>
      <c r="I30" s="49">
        <f t="shared" si="7"/>
        <v>2380</v>
      </c>
      <c r="J30" s="57">
        <f>'[1]NR 2022'!Y30</f>
        <v>2615</v>
      </c>
      <c r="K30" s="103">
        <f>'[1]NR 2022'!Z30</f>
        <v>72</v>
      </c>
      <c r="L30" s="59">
        <f t="shared" si="8"/>
        <v>2687</v>
      </c>
      <c r="M30" s="104">
        <v>2650</v>
      </c>
      <c r="N30" s="105">
        <v>75.599999999999994</v>
      </c>
      <c r="O30" s="48">
        <f t="shared" si="9"/>
        <v>2725.6</v>
      </c>
      <c r="P30" s="104">
        <v>2662</v>
      </c>
      <c r="Q30" s="105">
        <v>79.8</v>
      </c>
      <c r="R30" s="48">
        <f t="shared" si="10"/>
        <v>2741.8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2022'!G31</f>
        <v>882.69999999999993</v>
      </c>
      <c r="E31" s="47">
        <f>'[1]NR 2022'!H31</f>
        <v>0</v>
      </c>
      <c r="F31" s="48">
        <f t="shared" si="6"/>
        <v>882.69999999999993</v>
      </c>
      <c r="G31" s="46">
        <f>'[1]NR 2022'!M31</f>
        <v>915</v>
      </c>
      <c r="H31" s="47">
        <f>'[1]NR 2022'!N31</f>
        <v>0</v>
      </c>
      <c r="I31" s="49">
        <f t="shared" si="7"/>
        <v>915</v>
      </c>
      <c r="J31" s="57">
        <f>'[1]NR 2022'!Y31</f>
        <v>970</v>
      </c>
      <c r="K31" s="58">
        <f>'[1]NR 2022'!Z31</f>
        <v>0</v>
      </c>
      <c r="L31" s="59">
        <f t="shared" si="8"/>
        <v>970</v>
      </c>
      <c r="M31" s="104">
        <v>977</v>
      </c>
      <c r="N31" s="104"/>
      <c r="O31" s="48">
        <f t="shared" si="9"/>
        <v>977</v>
      </c>
      <c r="P31" s="104">
        <v>1025</v>
      </c>
      <c r="Q31" s="104"/>
      <c r="R31" s="48">
        <f t="shared" si="10"/>
        <v>1025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2022'!G32</f>
        <v>38310.200000000004</v>
      </c>
      <c r="E32" s="47">
        <f>'[1]NR 2022'!H32</f>
        <v>0</v>
      </c>
      <c r="F32" s="48">
        <f t="shared" si="6"/>
        <v>38310.200000000004</v>
      </c>
      <c r="G32" s="46">
        <f>'[1]NR 2022'!M32</f>
        <v>42724.6</v>
      </c>
      <c r="H32" s="47">
        <f>'[1]NR 2022'!N32</f>
        <v>0</v>
      </c>
      <c r="I32" s="49">
        <f t="shared" si="7"/>
        <v>42724.6</v>
      </c>
      <c r="J32" s="57">
        <f>'[1]NR 2022'!Y32</f>
        <v>42278.1</v>
      </c>
      <c r="K32" s="58">
        <f>'[1]NR 2022'!Z32</f>
        <v>0</v>
      </c>
      <c r="L32" s="59">
        <f t="shared" si="8"/>
        <v>42278.1</v>
      </c>
      <c r="M32" s="104">
        <f>M33+M34</f>
        <v>44010.9</v>
      </c>
      <c r="N32" s="104"/>
      <c r="O32" s="48">
        <f t="shared" si="9"/>
        <v>44010.9</v>
      </c>
      <c r="P32" s="104">
        <f>P33+P34</f>
        <v>46211.5</v>
      </c>
      <c r="Q32" s="104"/>
      <c r="R32" s="48">
        <f t="shared" si="10"/>
        <v>46211.5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2022'!G33</f>
        <v>37908.199999999997</v>
      </c>
      <c r="E33" s="47">
        <f>'[1]NR 2022'!H33</f>
        <v>0</v>
      </c>
      <c r="F33" s="48">
        <f t="shared" si="6"/>
        <v>37908.199999999997</v>
      </c>
      <c r="G33" s="46">
        <f>'[1]NR 2022'!M33</f>
        <v>42389.4</v>
      </c>
      <c r="H33" s="47">
        <f>'[1]NR 2022'!N33</f>
        <v>0</v>
      </c>
      <c r="I33" s="49">
        <f t="shared" si="7"/>
        <v>42389.4</v>
      </c>
      <c r="J33" s="57">
        <f>'[1]NR 2022'!Y33</f>
        <v>41582.899999999994</v>
      </c>
      <c r="K33" s="58">
        <f>'[1]NR 2022'!Z33</f>
        <v>0</v>
      </c>
      <c r="L33" s="59">
        <f t="shared" si="8"/>
        <v>41582.899999999994</v>
      </c>
      <c r="M33" s="104">
        <v>43351.9</v>
      </c>
      <c r="N33" s="104"/>
      <c r="O33" s="48">
        <f t="shared" si="9"/>
        <v>43351.9</v>
      </c>
      <c r="P33" s="104">
        <v>45519.5</v>
      </c>
      <c r="Q33" s="104"/>
      <c r="R33" s="48">
        <f t="shared" si="10"/>
        <v>45519.5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2022'!G34</f>
        <v>402</v>
      </c>
      <c r="E34" s="47">
        <f>'[1]NR 2022'!H34</f>
        <v>0</v>
      </c>
      <c r="F34" s="48">
        <f t="shared" si="6"/>
        <v>402</v>
      </c>
      <c r="G34" s="46">
        <f>'[1]NR 2022'!M34</f>
        <v>335.2</v>
      </c>
      <c r="H34" s="47">
        <f>'[1]NR 2022'!N34</f>
        <v>0</v>
      </c>
      <c r="I34" s="49">
        <f t="shared" si="7"/>
        <v>335.2</v>
      </c>
      <c r="J34" s="57">
        <f>'[1]NR 2022'!Y34</f>
        <v>695.19999999999993</v>
      </c>
      <c r="K34" s="58">
        <f>'[1]NR 2022'!Z34</f>
        <v>0</v>
      </c>
      <c r="L34" s="59">
        <f t="shared" si="8"/>
        <v>695.19999999999993</v>
      </c>
      <c r="M34" s="104">
        <v>659</v>
      </c>
      <c r="N34" s="104"/>
      <c r="O34" s="48">
        <f t="shared" si="9"/>
        <v>659</v>
      </c>
      <c r="P34" s="104">
        <v>692</v>
      </c>
      <c r="Q34" s="104"/>
      <c r="R34" s="48">
        <f t="shared" si="10"/>
        <v>692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2022'!G35</f>
        <v>12812</v>
      </c>
      <c r="E35" s="47">
        <f>'[1]NR 2022'!H35</f>
        <v>0</v>
      </c>
      <c r="F35" s="48">
        <f t="shared" si="6"/>
        <v>12812</v>
      </c>
      <c r="G35" s="46">
        <f>'[1]NR 2022'!M35</f>
        <v>14327.7</v>
      </c>
      <c r="H35" s="47">
        <f>'[1]NR 2022'!N35</f>
        <v>0</v>
      </c>
      <c r="I35" s="49">
        <f t="shared" si="7"/>
        <v>14327.7</v>
      </c>
      <c r="J35" s="57">
        <f>'[1]NR 2022'!Y35</f>
        <v>14055</v>
      </c>
      <c r="K35" s="58">
        <f>'[1]NR 2022'!Z35</f>
        <v>0</v>
      </c>
      <c r="L35" s="59">
        <f t="shared" si="8"/>
        <v>14055</v>
      </c>
      <c r="M35" s="104">
        <v>14653</v>
      </c>
      <c r="N35" s="104"/>
      <c r="O35" s="48">
        <f t="shared" si="9"/>
        <v>14653</v>
      </c>
      <c r="P35" s="104">
        <v>15386</v>
      </c>
      <c r="Q35" s="104"/>
      <c r="R35" s="48">
        <f t="shared" si="10"/>
        <v>15386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2022'!G36</f>
        <v>0</v>
      </c>
      <c r="E36" s="47">
        <f>'[1]NR 2022'!H36</f>
        <v>0</v>
      </c>
      <c r="F36" s="48">
        <f t="shared" si="6"/>
        <v>0</v>
      </c>
      <c r="G36" s="46">
        <f>'[1]NR 2022'!M36</f>
        <v>0</v>
      </c>
      <c r="H36" s="47">
        <f>'[1]NR 2022'!N36</f>
        <v>0</v>
      </c>
      <c r="I36" s="49">
        <f t="shared" si="7"/>
        <v>0</v>
      </c>
      <c r="J36" s="57">
        <f>'[1]NR 2022'!Y36</f>
        <v>0</v>
      </c>
      <c r="K36" s="58">
        <f>'[1]NR 2022'!Z36</f>
        <v>0</v>
      </c>
      <c r="L36" s="59">
        <f t="shared" si="8"/>
        <v>0</v>
      </c>
      <c r="M36" s="104"/>
      <c r="N36" s="104"/>
      <c r="O36" s="48">
        <f t="shared" si="9"/>
        <v>0</v>
      </c>
      <c r="P36" s="104"/>
      <c r="Q36" s="104"/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2022'!G37</f>
        <v>1628.6</v>
      </c>
      <c r="E37" s="47">
        <f>'[1]NR 2022'!H37</f>
        <v>0</v>
      </c>
      <c r="F37" s="48">
        <f t="shared" si="6"/>
        <v>1628.6</v>
      </c>
      <c r="G37" s="46">
        <f>'[1]NR 2022'!M37</f>
        <v>2026.3</v>
      </c>
      <c r="H37" s="47">
        <f>'[1]NR 2022'!N37</f>
        <v>0</v>
      </c>
      <c r="I37" s="49">
        <f t="shared" si="7"/>
        <v>2026.3</v>
      </c>
      <c r="J37" s="57">
        <f>'[1]NR 2022'!Y37</f>
        <v>1991.8</v>
      </c>
      <c r="K37" s="58">
        <f>'[1]NR 2022'!Z37</f>
        <v>0</v>
      </c>
      <c r="L37" s="59">
        <f t="shared" si="8"/>
        <v>1991.8</v>
      </c>
      <c r="M37" s="104">
        <v>2092</v>
      </c>
      <c r="N37" s="104"/>
      <c r="O37" s="48">
        <f t="shared" si="9"/>
        <v>2092</v>
      </c>
      <c r="P37" s="104">
        <v>2196</v>
      </c>
      <c r="Q37" s="104"/>
      <c r="R37" s="48">
        <f t="shared" si="10"/>
        <v>2196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2022'!G38</f>
        <v>3362.3</v>
      </c>
      <c r="E38" s="47">
        <f>'[1]NR 2022'!H38</f>
        <v>0</v>
      </c>
      <c r="F38" s="72">
        <f t="shared" si="6"/>
        <v>3362.3</v>
      </c>
      <c r="G38" s="46">
        <f>'[1]NR 2022'!M38</f>
        <v>2080.1999999999998</v>
      </c>
      <c r="H38" s="47">
        <f>'[1]NR 2022'!N38</f>
        <v>48</v>
      </c>
      <c r="I38" s="73">
        <f t="shared" si="7"/>
        <v>2128.1999999999998</v>
      </c>
      <c r="J38" s="57">
        <f>'[1]NR 2022'!Y38</f>
        <v>2230.1999999999998</v>
      </c>
      <c r="K38" s="58">
        <f>'[1]NR 2022'!Z38</f>
        <v>0</v>
      </c>
      <c r="L38" s="59">
        <f t="shared" si="8"/>
        <v>2230.1999999999998</v>
      </c>
      <c r="M38" s="109">
        <v>2086.9</v>
      </c>
      <c r="N38" s="109"/>
      <c r="O38" s="72">
        <f t="shared" si="9"/>
        <v>2086.9</v>
      </c>
      <c r="P38" s="109">
        <v>2143.6</v>
      </c>
      <c r="Q38" s="109"/>
      <c r="R38" s="72">
        <f t="shared" si="10"/>
        <v>2143.6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61931.3</v>
      </c>
      <c r="E39" s="111">
        <f>SUM(E28:E32)+SUM(E35:E38)</f>
        <v>3.7</v>
      </c>
      <c r="F39" s="112">
        <f>SUM(F35:F38)+SUM(F28:F32)</f>
        <v>61935.000000000007</v>
      </c>
      <c r="G39" s="111">
        <f>SUM(G28:G32)+SUM(G35:G38)</f>
        <v>68056.5</v>
      </c>
      <c r="H39" s="111">
        <f>SUM(H28:H32)+SUM(H35:H38)</f>
        <v>123</v>
      </c>
      <c r="I39" s="113">
        <f>SUM(I35:I38)+SUM(I28:I32)</f>
        <v>68179.5</v>
      </c>
      <c r="J39" s="114">
        <f>SUM(J28:J32)+SUM(J35:J38)</f>
        <v>67853.100000000006</v>
      </c>
      <c r="K39" s="115">
        <f>SUM(K28:K32)+SUM(K35:K38)</f>
        <v>120</v>
      </c>
      <c r="L39" s="114">
        <f>SUM(L35:L38)+SUM(L28:L32)</f>
        <v>67973.100000000006</v>
      </c>
      <c r="M39" s="111">
        <f>SUM(M28:M32)+SUM(M35:M38)</f>
        <v>70417.8</v>
      </c>
      <c r="N39" s="111">
        <f>SUM(N28:N32)+SUM(N35:N38)</f>
        <v>126</v>
      </c>
      <c r="O39" s="112">
        <f>SUM(O35:O38)+SUM(O28:O32)</f>
        <v>70543.8</v>
      </c>
      <c r="P39" s="111">
        <f>SUM(P28:P32)+SUM(P35:P38)</f>
        <v>73770.100000000006</v>
      </c>
      <c r="Q39" s="111">
        <f>SUM(Q28:Q32)+SUM(Q35:Q38)</f>
        <v>133</v>
      </c>
      <c r="R39" s="112">
        <f>SUM(R35:R38)+SUM(R28:R32)</f>
        <v>73903.100000000006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1">D24-D39</f>
        <v>-84.19999999999709</v>
      </c>
      <c r="E40" s="118">
        <f t="shared" si="11"/>
        <v>102.1</v>
      </c>
      <c r="F40" s="119">
        <f t="shared" si="11"/>
        <v>17.899999999994179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21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-6423.3000000000056</v>
      </c>
      <c r="G41" s="124"/>
      <c r="H41" s="127"/>
      <c r="I41" s="128">
        <f>I40-G16</f>
        <v>-6506</v>
      </c>
      <c r="J41" s="129"/>
      <c r="K41" s="127"/>
      <c r="L41" s="126">
        <f>L40-J16</f>
        <v>-6810</v>
      </c>
      <c r="M41" s="130"/>
      <c r="N41" s="127"/>
      <c r="O41" s="126">
        <f>O40-M16</f>
        <v>-6940</v>
      </c>
      <c r="P41" s="124"/>
      <c r="Q41" s="127"/>
      <c r="R41" s="126">
        <f>R40-P16</f>
        <v>-7166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f>'[1]NR 2022'!D44</f>
        <v>1307</v>
      </c>
      <c r="E44" s="134"/>
      <c r="F44" s="140"/>
      <c r="G44" s="142">
        <f>'[1]NR 2022'!J44</f>
        <v>821.9</v>
      </c>
      <c r="H44" s="143"/>
      <c r="I44" s="143"/>
      <c r="J44" s="142">
        <f>'[1]NR 2022'!P44</f>
        <v>821.9</v>
      </c>
      <c r="K44" s="143"/>
      <c r="L44" s="143"/>
      <c r="M44" s="142">
        <v>821.9</v>
      </c>
      <c r="N44" s="3"/>
      <c r="O44" s="3"/>
      <c r="P44" s="142">
        <v>821.9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/>
      <c r="E50" s="134"/>
      <c r="F50" s="3"/>
      <c r="G50" s="155"/>
      <c r="H50" s="3"/>
      <c r="I50" s="3"/>
      <c r="J50" s="155"/>
      <c r="K50" s="3"/>
      <c r="L50" s="156"/>
      <c r="M50" s="155"/>
      <c r="N50" s="156"/>
      <c r="O50" s="156"/>
      <c r="P50" s="155"/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v>1515.1</v>
      </c>
      <c r="E51" s="134"/>
      <c r="F51" s="3"/>
      <c r="G51" s="155">
        <v>1756.8</v>
      </c>
      <c r="H51" s="3"/>
      <c r="I51" s="3"/>
      <c r="J51" s="155">
        <v>149.80000000000001</v>
      </c>
      <c r="K51" s="3"/>
      <c r="L51" s="156"/>
      <c r="M51" s="155">
        <v>100</v>
      </c>
      <c r="N51" s="156"/>
      <c r="O51" s="156"/>
      <c r="P51" s="155">
        <v>50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v>653.9</v>
      </c>
      <c r="E52" s="134"/>
      <c r="F52" s="3"/>
      <c r="G52" s="155">
        <v>552</v>
      </c>
      <c r="H52" s="3"/>
      <c r="I52" s="3"/>
      <c r="J52" s="155">
        <v>127</v>
      </c>
      <c r="K52" s="3"/>
      <c r="L52" s="156"/>
      <c r="M52" s="155">
        <v>400</v>
      </c>
      <c r="N52" s="156"/>
      <c r="O52" s="156"/>
      <c r="P52" s="155">
        <v>650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v>189.7</v>
      </c>
      <c r="E53" s="134"/>
      <c r="F53" s="3"/>
      <c r="G53" s="155">
        <v>143.30000000000001</v>
      </c>
      <c r="H53" s="3"/>
      <c r="I53" s="3"/>
      <c r="J53" s="155">
        <v>93.3</v>
      </c>
      <c r="K53" s="3"/>
      <c r="L53" s="156"/>
      <c r="M53" s="155">
        <v>70</v>
      </c>
      <c r="N53" s="156"/>
      <c r="O53" s="156"/>
      <c r="P53" s="155">
        <v>40</v>
      </c>
      <c r="Q53" s="3"/>
      <c r="R53" s="3"/>
      <c r="S53" s="3"/>
    </row>
    <row r="54" spans="1:19" x14ac:dyDescent="0.25">
      <c r="A54" s="1"/>
      <c r="B54" s="147"/>
      <c r="C54" s="157" t="s">
        <v>87</v>
      </c>
      <c r="D54" s="155">
        <v>979.4</v>
      </c>
      <c r="E54" s="134"/>
      <c r="F54" s="3"/>
      <c r="G54" s="155">
        <v>1217.3</v>
      </c>
      <c r="H54" s="3"/>
      <c r="I54" s="3"/>
      <c r="J54" s="155">
        <v>947.3</v>
      </c>
      <c r="K54" s="3"/>
      <c r="L54" s="156"/>
      <c r="M54" s="155">
        <v>700</v>
      </c>
      <c r="N54" s="156"/>
      <c r="O54" s="156"/>
      <c r="P54" s="155">
        <v>600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8">
        <v>84</v>
      </c>
      <c r="E57" s="134"/>
      <c r="F57" s="140"/>
      <c r="G57" s="158">
        <v>86</v>
      </c>
      <c r="H57" s="134"/>
      <c r="I57" s="140"/>
      <c r="J57" s="158">
        <v>86</v>
      </c>
      <c r="K57" s="140"/>
      <c r="L57" s="3"/>
      <c r="M57" s="158">
        <v>86</v>
      </c>
      <c r="N57" s="3"/>
      <c r="O57" s="3"/>
      <c r="P57" s="158">
        <v>86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hidden="1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hidden="1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hidden="1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hidden="1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hidden="1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hidden="1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hidden="1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91</v>
      </c>
      <c r="C72" s="183">
        <v>44502</v>
      </c>
      <c r="D72" s="170" t="s">
        <v>92</v>
      </c>
      <c r="E72" s="182"/>
      <c r="F72" s="182" t="s">
        <v>93</v>
      </c>
      <c r="G72" s="184" t="s">
        <v>94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95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1.1811023622047245" bottom="0.78740157480314965" header="0.31496062992125984" footer="0.31496062992125984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2.ZŠ</vt:lpstr>
      <vt:lpstr>'2.ZŠ'!Oblast_tisku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2021-12-20T12:05:38Z</dcterms:created>
  <dcterms:modified xsi:type="dcterms:W3CDTF">2021-12-20T12:05:39Z</dcterms:modified>
</cp:coreProperties>
</file>