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963DE4ED-83FF-48CE-B703-80DB10C7187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Zahradní" sheetId="7" r:id="rId1"/>
  </sheets>
  <externalReferences>
    <externalReference r:id="rId2"/>
  </externalReferences>
  <definedNames>
    <definedName name="_xlnm.Print_Area" localSheetId="0">'ZŠ Zahradní'!$A$1:$S$77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D6" i="7"/>
  <c r="D8" i="7"/>
  <c r="D15" i="7"/>
  <c r="E15" i="7"/>
  <c r="E24" i="7" s="1"/>
  <c r="G15" i="7"/>
  <c r="H15" i="7"/>
  <c r="I15" i="7" s="1"/>
  <c r="J15" i="7"/>
  <c r="L15" i="7" s="1"/>
  <c r="K15" i="7"/>
  <c r="O15" i="7"/>
  <c r="O24" i="7" s="1"/>
  <c r="R15" i="7"/>
  <c r="D16" i="7"/>
  <c r="E16" i="7"/>
  <c r="F16" i="7" s="1"/>
  <c r="G16" i="7"/>
  <c r="I16" i="7" s="1"/>
  <c r="H16" i="7"/>
  <c r="J16" i="7"/>
  <c r="K16" i="7"/>
  <c r="K24" i="7" s="1"/>
  <c r="O16" i="7"/>
  <c r="R16" i="7"/>
  <c r="D17" i="7"/>
  <c r="F17" i="7" s="1"/>
  <c r="E17" i="7"/>
  <c r="G17" i="7"/>
  <c r="H17" i="7"/>
  <c r="J17" i="7"/>
  <c r="K17" i="7"/>
  <c r="L17" i="7" s="1"/>
  <c r="O17" i="7"/>
  <c r="R17" i="7"/>
  <c r="D18" i="7"/>
  <c r="F18" i="7" s="1"/>
  <c r="E18" i="7"/>
  <c r="G18" i="7"/>
  <c r="I18" i="7" s="1"/>
  <c r="H18" i="7"/>
  <c r="J18" i="7"/>
  <c r="K18" i="7"/>
  <c r="L18" i="7" s="1"/>
  <c r="O18" i="7"/>
  <c r="R18" i="7"/>
  <c r="D19" i="7"/>
  <c r="E19" i="7"/>
  <c r="F19" i="7"/>
  <c r="G19" i="7"/>
  <c r="H19" i="7"/>
  <c r="J19" i="7"/>
  <c r="K19" i="7"/>
  <c r="O19" i="7"/>
  <c r="R19" i="7"/>
  <c r="D20" i="7"/>
  <c r="E20" i="7"/>
  <c r="G20" i="7"/>
  <c r="I20" i="7" s="1"/>
  <c r="H20" i="7"/>
  <c r="J20" i="7"/>
  <c r="K20" i="7"/>
  <c r="O20" i="7"/>
  <c r="R20" i="7"/>
  <c r="D21" i="7"/>
  <c r="F21" i="7" s="1"/>
  <c r="E21" i="7"/>
  <c r="G21" i="7"/>
  <c r="H21" i="7"/>
  <c r="J21" i="7"/>
  <c r="L21" i="7" s="1"/>
  <c r="K21" i="7"/>
  <c r="O21" i="7"/>
  <c r="R21" i="7"/>
  <c r="D22" i="7"/>
  <c r="F22" i="7" s="1"/>
  <c r="E22" i="7"/>
  <c r="G22" i="7"/>
  <c r="H22" i="7"/>
  <c r="I22" i="7" s="1"/>
  <c r="J22" i="7"/>
  <c r="K22" i="7"/>
  <c r="L22" i="7" s="1"/>
  <c r="O22" i="7"/>
  <c r="R22" i="7"/>
  <c r="D23" i="7"/>
  <c r="F23" i="7" s="1"/>
  <c r="E23" i="7"/>
  <c r="G23" i="7"/>
  <c r="H23" i="7"/>
  <c r="I23" i="7" s="1"/>
  <c r="J23" i="7"/>
  <c r="K23" i="7"/>
  <c r="O23" i="7"/>
  <c r="R23" i="7"/>
  <c r="G24" i="7"/>
  <c r="M24" i="7"/>
  <c r="N24" i="7"/>
  <c r="P24" i="7"/>
  <c r="Q24" i="7"/>
  <c r="Q40" i="7" s="1"/>
  <c r="D28" i="7"/>
  <c r="E28" i="7"/>
  <c r="G28" i="7"/>
  <c r="I28" i="7" s="1"/>
  <c r="H28" i="7"/>
  <c r="J28" i="7"/>
  <c r="L28" i="7" s="1"/>
  <c r="K28" i="7"/>
  <c r="K39" i="7" s="1"/>
  <c r="K40" i="7" s="1"/>
  <c r="O28" i="7"/>
  <c r="R28" i="7"/>
  <c r="D29" i="7"/>
  <c r="E29" i="7"/>
  <c r="G29" i="7"/>
  <c r="I29" i="7" s="1"/>
  <c r="H29" i="7"/>
  <c r="J29" i="7"/>
  <c r="K29" i="7"/>
  <c r="O29" i="7"/>
  <c r="R29" i="7"/>
  <c r="D30" i="7"/>
  <c r="E30" i="7"/>
  <c r="F30" i="7" s="1"/>
  <c r="G30" i="7"/>
  <c r="H30" i="7"/>
  <c r="I30" i="7" s="1"/>
  <c r="J30" i="7"/>
  <c r="L30" i="7" s="1"/>
  <c r="K30" i="7"/>
  <c r="O30" i="7"/>
  <c r="R30" i="7"/>
  <c r="D31" i="7"/>
  <c r="E31" i="7"/>
  <c r="F31" i="7" s="1"/>
  <c r="G31" i="7"/>
  <c r="I31" i="7" s="1"/>
  <c r="H31" i="7"/>
  <c r="J31" i="7"/>
  <c r="L31" i="7" s="1"/>
  <c r="K31" i="7"/>
  <c r="O31" i="7"/>
  <c r="R31" i="7"/>
  <c r="D32" i="7"/>
  <c r="F32" i="7" s="1"/>
  <c r="E32" i="7"/>
  <c r="G32" i="7"/>
  <c r="I32" i="7" s="1"/>
  <c r="H32" i="7"/>
  <c r="J32" i="7"/>
  <c r="K32" i="7"/>
  <c r="L32" i="7"/>
  <c r="O32" i="7"/>
  <c r="R32" i="7"/>
  <c r="D33" i="7"/>
  <c r="F33" i="7" s="1"/>
  <c r="E33" i="7"/>
  <c r="G33" i="7"/>
  <c r="I33" i="7" s="1"/>
  <c r="H33" i="7"/>
  <c r="J33" i="7"/>
  <c r="K33" i="7"/>
  <c r="O33" i="7"/>
  <c r="R33" i="7"/>
  <c r="D34" i="7"/>
  <c r="F34" i="7" s="1"/>
  <c r="E34" i="7"/>
  <c r="G34" i="7"/>
  <c r="H34" i="7"/>
  <c r="J34" i="7"/>
  <c r="K34" i="7"/>
  <c r="O34" i="7"/>
  <c r="R34" i="7"/>
  <c r="D35" i="7"/>
  <c r="E35" i="7"/>
  <c r="G35" i="7"/>
  <c r="H35" i="7"/>
  <c r="J35" i="7"/>
  <c r="K35" i="7"/>
  <c r="O35" i="7"/>
  <c r="R35" i="7"/>
  <c r="D36" i="7"/>
  <c r="E36" i="7"/>
  <c r="G36" i="7"/>
  <c r="H36" i="7"/>
  <c r="J36" i="7"/>
  <c r="K36" i="7"/>
  <c r="L36" i="7"/>
  <c r="O36" i="7"/>
  <c r="O39" i="7" s="1"/>
  <c r="O40" i="7" s="1"/>
  <c r="O41" i="7" s="1"/>
  <c r="R36" i="7"/>
  <c r="D37" i="7"/>
  <c r="F37" i="7" s="1"/>
  <c r="E37" i="7"/>
  <c r="G37" i="7"/>
  <c r="H37" i="7"/>
  <c r="I37" i="7"/>
  <c r="J37" i="7"/>
  <c r="K37" i="7"/>
  <c r="L37" i="7" s="1"/>
  <c r="O37" i="7"/>
  <c r="R37" i="7"/>
  <c r="D38" i="7"/>
  <c r="F38" i="7" s="1"/>
  <c r="E38" i="7"/>
  <c r="G38" i="7"/>
  <c r="H38" i="7"/>
  <c r="I38" i="7"/>
  <c r="J38" i="7"/>
  <c r="J39" i="7" s="1"/>
  <c r="K38" i="7"/>
  <c r="O38" i="7"/>
  <c r="R38" i="7"/>
  <c r="M39" i="7"/>
  <c r="N39" i="7"/>
  <c r="P39" i="7"/>
  <c r="Q39" i="7"/>
  <c r="N40" i="7"/>
  <c r="P40" i="7"/>
  <c r="D44" i="7"/>
  <c r="G44" i="7"/>
  <c r="J44" i="7"/>
  <c r="D50" i="7"/>
  <c r="G50" i="7"/>
  <c r="J50" i="7"/>
  <c r="D51" i="7"/>
  <c r="G51" i="7"/>
  <c r="J51" i="7"/>
  <c r="D52" i="7"/>
  <c r="G52" i="7"/>
  <c r="J52" i="7"/>
  <c r="D53" i="7"/>
  <c r="G53" i="7"/>
  <c r="J53" i="7"/>
  <c r="D54" i="7"/>
  <c r="G54" i="7"/>
  <c r="J54" i="7"/>
  <c r="D57" i="7"/>
  <c r="G57" i="7"/>
  <c r="J57" i="7"/>
  <c r="F36" i="7" l="1"/>
  <c r="F39" i="7" s="1"/>
  <c r="I35" i="7"/>
  <c r="R24" i="7"/>
  <c r="I17" i="7"/>
  <c r="I24" i="7" s="1"/>
  <c r="L16" i="7"/>
  <c r="F15" i="7"/>
  <c r="F24" i="7" s="1"/>
  <c r="G39" i="7"/>
  <c r="G40" i="7" s="1"/>
  <c r="F35" i="7"/>
  <c r="I34" i="7"/>
  <c r="L29" i="7"/>
  <c r="F29" i="7"/>
  <c r="H39" i="7"/>
  <c r="I21" i="7"/>
  <c r="L20" i="7"/>
  <c r="L34" i="7"/>
  <c r="R39" i="7"/>
  <c r="E39" i="7"/>
  <c r="L33" i="7"/>
  <c r="M40" i="7"/>
  <c r="J24" i="7"/>
  <c r="J40" i="7" s="1"/>
  <c r="I36" i="7"/>
  <c r="L35" i="7"/>
  <c r="D39" i="7"/>
  <c r="L23" i="7"/>
  <c r="F20" i="7"/>
  <c r="I19" i="7"/>
  <c r="I39" i="7"/>
  <c r="E40" i="7"/>
  <c r="R40" i="7"/>
  <c r="R41" i="7" s="1"/>
  <c r="L39" i="7"/>
  <c r="L38" i="7"/>
  <c r="F28" i="7"/>
  <c r="L19" i="7"/>
  <c r="L24" i="7" s="1"/>
  <c r="H24" i="7"/>
  <c r="H40" i="7" s="1"/>
  <c r="D24" i="7"/>
  <c r="L40" i="7" l="1"/>
  <c r="L41" i="7" s="1"/>
  <c r="I40" i="7"/>
  <c r="I41" i="7" s="1"/>
  <c r="D40" i="7"/>
  <c r="F40" i="7"/>
  <c r="F41" i="7" s="1"/>
</calcChain>
</file>

<file path=xl/sharedStrings.xml><?xml version="1.0" encoding="utf-8"?>
<sst xmlns="http://schemas.openxmlformats.org/spreadsheetml/2006/main" count="152" uniqueCount="96">
  <si>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</si>
  <si>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</si>
  <si>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</si>
  <si>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</si>
  <si>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</si>
  <si>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</si>
  <si>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</si>
  <si>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</si>
  <si>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</si>
  <si>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</si>
  <si>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</si>
  <si>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</si>
  <si>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</si>
  <si>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</si>
  <si>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</si>
  <si>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</si>
  <si>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</si>
  <si>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</si>
  <si>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</si>
  <si>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</si>
  <si>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</si>
  <si>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</si>
  <si>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</si>
  <si>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</si>
  <si>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</si>
  <si>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</si>
  <si>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</si>
  <si>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</si>
  <si>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</si>
  <si>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</si>
  <si>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</si>
  <si>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</si>
  <si>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</si>
  <si>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</si>
  <si>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</si>
  <si>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</si>
  <si>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</si>
  <si>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</si>
  <si>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</si>
  <si>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</si>
  <si>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</si>
  <si>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</si>
  <si>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</si>
  <si>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</si>
  <si>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</si>
  <si>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</si>
  <si>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</si>
  <si>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</si>
  <si>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</si>
  <si>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</si>
  <si>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</si>
  <si>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</si>
  <si>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</si>
  <si>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</si>
  <si>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</si>
  <si>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</si>
  <si>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</si>
  <si>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</si>
  <si>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</si>
  <si>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</si>
  <si>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</si>
  <si>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</si>
  <si>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</si>
  <si>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</si>
  <si>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</si>
  <si>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</si>
  <si>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</si>
  <si>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</si>
  <si>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</si>
  <si>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</si>
  <si>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</si>
  <si>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</si>
  <si>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</si>
  <si>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</si>
  <si>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</si>
  <si>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</si>
  <si>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</si>
  <si>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</si>
  <si>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</si>
  <si>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</si>
  <si>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</si>
  <si>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</si>
  <si>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</si>
  <si>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</si>
  <si>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</si>
  <si>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</si>
  <si>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</si>
  <si>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</si>
  <si>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</si>
  <si>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</si>
  <si>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</si>
  <si>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</si>
  <si>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</si>
  <si>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Mgr. Libuše Slavíková</t>
  </si>
  <si>
    <t>Věra Čmejrková</t>
  </si>
  <si>
    <t xml:space="preserve">Sestavil: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</si>
</sst>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0" borderId="34" xfId="0" applyNumberFormat="1" applyFont="1" applyFill="1" applyBorder="1" applyAlignment="1" applyProtection="1">
      <alignment horizontal="right"/>
      <protection locked="0"/>
    </xf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0" fontId="4" fillId="7" borderId="33" xfId="0" applyFont="1" applyFill="1" applyBorder="1" applyProtection="1"/>
    <xf numFmtId="164" fontId="0" fillId="6" borderId="36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ont="1" applyBorder="1" applyAlignment="1" applyProtection="1">
      <alignment horizontal="right"/>
      <protection locked="0"/>
    </xf>
    <xf numFmtId="0" fontId="0" fillId="0" borderId="37" xfId="0" applyFill="1" applyBorder="1" applyAlignment="1" applyProtection="1">
      <alignment horizontal="center"/>
    </xf>
    <xf numFmtId="0" fontId="0" fillId="0" borderId="38" xfId="0" applyBorder="1" applyAlignment="1" applyProtection="1">
      <alignment horizontal="left" indent="5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2" xfId="0" applyNumberFormat="1" applyFont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3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5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5" xfId="0" applyNumberFormat="1" applyFont="1" applyFill="1" applyBorder="1" applyProtection="1">
      <protection locked="0"/>
    </xf>
    <xf numFmtId="164" fontId="0" fillId="0" borderId="46" xfId="0" applyNumberFormat="1" applyFont="1" applyBorder="1" applyProtection="1">
      <protection locked="0"/>
    </xf>
    <xf numFmtId="164" fontId="0" fillId="6" borderId="46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7" xfId="0" applyFill="1" applyBorder="1" applyAlignment="1" applyProtection="1">
      <alignment horizontal="center"/>
    </xf>
    <xf numFmtId="0" fontId="0" fillId="0" borderId="48" xfId="0" applyBorder="1" applyProtection="1"/>
    <xf numFmtId="164" fontId="0" fillId="0" borderId="49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0" xfId="0" applyFont="1" applyFill="1" applyBorder="1" applyAlignment="1" applyProtection="1">
      <alignment horizontal="center"/>
    </xf>
    <xf numFmtId="0" fontId="5" fillId="8" borderId="50" xfId="0" applyFont="1" applyFill="1" applyBorder="1" applyAlignment="1" applyProtection="1">
      <alignment horizontal="left"/>
    </xf>
    <xf numFmtId="165" fontId="9" fillId="9" borderId="50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50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1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1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52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3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5" xfId="0" applyFont="1" applyFill="1" applyBorder="1" applyProtection="1"/>
    <xf numFmtId="164" fontId="1" fillId="12" borderId="3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5" xfId="0" applyFont="1" applyFill="1" applyBorder="1" applyProtection="1"/>
    <xf numFmtId="164" fontId="1" fillId="0" borderId="35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5" xfId="0" applyFont="1" applyFill="1" applyBorder="1" applyProtection="1"/>
    <xf numFmtId="164" fontId="1" fillId="0" borderId="35" xfId="0" applyNumberFormat="1" applyFont="1" applyFill="1" applyBorder="1" applyProtection="1">
      <protection locked="0"/>
    </xf>
    <xf numFmtId="0" fontId="1" fillId="12" borderId="39" xfId="0" applyFont="1" applyFill="1" applyBorder="1" applyAlignment="1" applyProtection="1">
      <alignment horizontal="left"/>
    </xf>
    <xf numFmtId="0" fontId="1" fillId="12" borderId="41" xfId="0" applyFont="1" applyFill="1" applyBorder="1" applyAlignment="1" applyProtection="1">
      <alignment horizontal="left"/>
    </xf>
    <xf numFmtId="0" fontId="0" fillId="0" borderId="41" xfId="0" applyFill="1" applyBorder="1"/>
    <xf numFmtId="0" fontId="0" fillId="0" borderId="54" xfId="0" applyFill="1" applyBorder="1"/>
    <xf numFmtId="0" fontId="0" fillId="0" borderId="55" xfId="0" applyFill="1" applyBorder="1"/>
    <xf numFmtId="0" fontId="0" fillId="0" borderId="56" xfId="0" applyFill="1" applyBorder="1"/>
    <xf numFmtId="0" fontId="14" fillId="0" borderId="55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5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7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64" fontId="0" fillId="3" borderId="26" xfId="0" applyNumberFormat="1" applyFont="1" applyFill="1" applyBorder="1" applyAlignment="1" applyProtection="1">
      <alignment horizontal="right"/>
      <protection locked="0"/>
    </xf>
    <xf numFmtId="164" fontId="1" fillId="3" borderId="11" xfId="0" applyNumberFormat="1" applyFont="1" applyFill="1" applyBorder="1" applyAlignment="1" applyProtection="1">
      <alignment horizontal="right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1" xfId="0" applyNumberFormat="1" applyFont="1" applyFill="1" applyBorder="1" applyAlignment="1" applyProtection="1">
      <alignment horizontal="left"/>
      <protection locked="0"/>
    </xf>
    <xf numFmtId="0" fontId="1" fillId="0" borderId="5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Zahradn&#237;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</sheetNames>
    <sheetDataSet>
      <sheetData sheetId="0">
        <row r="4">
          <cell r="D4" t="str">
            <v>Základní škola Chomutov, Zahradní 5265</v>
          </cell>
        </row>
        <row r="6">
          <cell r="D6">
            <v>46789677</v>
          </cell>
        </row>
        <row r="8">
          <cell r="D8" t="str">
            <v>Chomutov, Zahradní 5265</v>
          </cell>
        </row>
        <row r="15">
          <cell r="G15">
            <v>2021.3</v>
          </cell>
          <cell r="H15">
            <v>5.5</v>
          </cell>
          <cell r="M15">
            <v>2200</v>
          </cell>
          <cell r="Y15">
            <v>2300</v>
          </cell>
          <cell r="Z15">
            <v>10</v>
          </cell>
        </row>
        <row r="16">
          <cell r="G16">
            <v>6810</v>
          </cell>
          <cell r="M16">
            <v>7859</v>
          </cell>
          <cell r="Y16">
            <v>8185.2</v>
          </cell>
        </row>
        <row r="17">
          <cell r="G17">
            <v>508.2</v>
          </cell>
          <cell r="M17">
            <v>523.1</v>
          </cell>
          <cell r="Y17">
            <v>971.30000000000007</v>
          </cell>
        </row>
        <row r="18">
          <cell r="G18">
            <v>60148.33</v>
          </cell>
          <cell r="M18">
            <v>61581</v>
          </cell>
          <cell r="Y18">
            <v>63952.5</v>
          </cell>
        </row>
        <row r="19">
          <cell r="G19">
            <v>895.5</v>
          </cell>
          <cell r="M19">
            <v>895.5</v>
          </cell>
          <cell r="Y19">
            <v>895.5</v>
          </cell>
        </row>
        <row r="20">
          <cell r="G20">
            <v>331.76</v>
          </cell>
          <cell r="M20">
            <v>160</v>
          </cell>
          <cell r="Y20">
            <v>170</v>
          </cell>
        </row>
        <row r="21">
          <cell r="G21">
            <v>466.22</v>
          </cell>
          <cell r="H21">
            <v>245</v>
          </cell>
          <cell r="M21">
            <v>140</v>
          </cell>
          <cell r="N21">
            <v>150</v>
          </cell>
          <cell r="Y21">
            <v>200</v>
          </cell>
          <cell r="Z21">
            <v>210</v>
          </cell>
        </row>
        <row r="22">
          <cell r="G22">
            <v>0</v>
          </cell>
          <cell r="H22">
            <v>245</v>
          </cell>
          <cell r="M22">
            <v>0</v>
          </cell>
          <cell r="N22">
            <v>150</v>
          </cell>
          <cell r="Y22">
            <v>0</v>
          </cell>
          <cell r="Z22">
            <v>200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820.1</v>
          </cell>
          <cell r="M28">
            <v>1080</v>
          </cell>
          <cell r="Y28">
            <v>870</v>
          </cell>
        </row>
        <row r="29">
          <cell r="G29">
            <v>3253.8</v>
          </cell>
          <cell r="M29">
            <v>3345</v>
          </cell>
          <cell r="N29">
            <v>50</v>
          </cell>
          <cell r="Y29">
            <v>4000.3900000000003</v>
          </cell>
        </row>
        <row r="30">
          <cell r="G30">
            <v>2627.1</v>
          </cell>
          <cell r="H30">
            <v>54.9</v>
          </cell>
          <cell r="M30">
            <v>2594</v>
          </cell>
          <cell r="N30">
            <v>35</v>
          </cell>
          <cell r="Y30">
            <v>3100</v>
          </cell>
        </row>
        <row r="31">
          <cell r="G31">
            <v>1416.2</v>
          </cell>
          <cell r="M31">
            <v>1129</v>
          </cell>
          <cell r="Y31">
            <v>3181.4</v>
          </cell>
        </row>
        <row r="32">
          <cell r="G32">
            <v>43094.200000000004</v>
          </cell>
          <cell r="M32">
            <v>44855.17</v>
          </cell>
          <cell r="Y32">
            <v>45549.3</v>
          </cell>
        </row>
        <row r="33">
          <cell r="G33">
            <v>41437.599999999999</v>
          </cell>
          <cell r="M33">
            <v>44815.17</v>
          </cell>
          <cell r="Y33">
            <v>44477</v>
          </cell>
        </row>
        <row r="34">
          <cell r="G34">
            <v>1656.6000000000001</v>
          </cell>
          <cell r="M34">
            <v>40</v>
          </cell>
          <cell r="Y34">
            <v>1072.3</v>
          </cell>
        </row>
        <row r="35">
          <cell r="G35">
            <v>13934.6</v>
          </cell>
          <cell r="M35">
            <v>15147.49</v>
          </cell>
          <cell r="Y35">
            <v>15033.22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2048.8000000000002</v>
          </cell>
          <cell r="M37">
            <v>1311</v>
          </cell>
          <cell r="Y37">
            <v>2095.5</v>
          </cell>
        </row>
        <row r="38">
          <cell r="G38">
            <v>4089.5</v>
          </cell>
          <cell r="M38">
            <v>3896.94</v>
          </cell>
          <cell r="N38">
            <v>65</v>
          </cell>
          <cell r="Y38">
            <v>2844.68</v>
          </cell>
        </row>
        <row r="44">
          <cell r="D44">
            <v>821.88499999999999</v>
          </cell>
          <cell r="J44">
            <v>821.88499999999999</v>
          </cell>
          <cell r="V44">
            <v>821.88499999999999</v>
          </cell>
        </row>
        <row r="50">
          <cell r="G50">
            <v>286.55600000000004</v>
          </cell>
          <cell r="M50">
            <v>286.55600000000004</v>
          </cell>
          <cell r="Y50">
            <v>236.60000000000002</v>
          </cell>
        </row>
        <row r="51">
          <cell r="G51">
            <v>1261.3040000000001</v>
          </cell>
          <cell r="M51">
            <v>1411.3040000000001</v>
          </cell>
          <cell r="Y51">
            <v>600</v>
          </cell>
        </row>
        <row r="52">
          <cell r="G52">
            <v>599.43399999999997</v>
          </cell>
          <cell r="M52">
            <v>599.43399999999997</v>
          </cell>
          <cell r="Y52">
            <v>1150</v>
          </cell>
        </row>
        <row r="53">
          <cell r="G53">
            <v>188.41300000000001</v>
          </cell>
          <cell r="M53">
            <v>138.41300000000001</v>
          </cell>
          <cell r="Y53">
            <v>150</v>
          </cell>
        </row>
        <row r="54">
          <cell r="G54">
            <v>1159.3900000000001</v>
          </cell>
          <cell r="M54">
            <v>759.3900000000001</v>
          </cell>
          <cell r="Y54">
            <v>750</v>
          </cell>
        </row>
        <row r="57">
          <cell r="E57">
            <v>89.74</v>
          </cell>
          <cell r="J57">
            <v>90</v>
          </cell>
          <cell r="V5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3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80" t="str">
        <f>'[1]NR 2024'!D4:U4</f>
        <v>Základní škola Chomutov, Zahradní 5265</v>
      </c>
      <c r="E4" s="180"/>
      <c r="F4" s="180"/>
      <c r="G4" s="180"/>
      <c r="H4" s="180"/>
      <c r="I4" s="180"/>
      <c r="J4" s="180"/>
      <c r="K4" s="180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>
        <f>'[1]NR 2024'!D6</f>
        <v>46789677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81" t="str">
        <f>'[1]NR 2024'!D8:U8</f>
        <v>Chomutov, Zahradní 5265</v>
      </c>
      <c r="E8" s="181"/>
      <c r="F8" s="181"/>
      <c r="G8" s="181"/>
      <c r="H8" s="181"/>
      <c r="I8" s="181"/>
      <c r="J8" s="181"/>
      <c r="K8" s="18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75" t="s">
        <v>6</v>
      </c>
      <c r="E10" s="175"/>
      <c r="F10" s="176"/>
      <c r="G10" s="175" t="s">
        <v>7</v>
      </c>
      <c r="H10" s="175"/>
      <c r="I10" s="182"/>
      <c r="J10" s="183" t="s">
        <v>8</v>
      </c>
      <c r="K10" s="175"/>
      <c r="L10" s="176"/>
      <c r="M10" s="184" t="s">
        <v>9</v>
      </c>
      <c r="N10" s="175"/>
      <c r="O10" s="176"/>
      <c r="P10" s="175" t="s">
        <v>10</v>
      </c>
      <c r="Q10" s="175"/>
      <c r="R10" s="176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77"/>
      <c r="E12" s="177"/>
      <c r="F12" s="178"/>
      <c r="G12" s="177"/>
      <c r="H12" s="177"/>
      <c r="I12" s="177"/>
      <c r="J12" s="179"/>
      <c r="K12" s="177"/>
      <c r="L12" s="178"/>
      <c r="M12" s="177"/>
      <c r="N12" s="177"/>
      <c r="O12" s="178"/>
      <c r="P12" s="177"/>
      <c r="Q12" s="177"/>
      <c r="R12" s="178"/>
      <c r="S12" s="3"/>
    </row>
    <row r="13" spans="1:19" ht="15.75" customHeight="1" x14ac:dyDescent="0.25">
      <c r="A13" s="1"/>
      <c r="B13" s="156" t="s">
        <v>4</v>
      </c>
      <c r="C13" s="158" t="s">
        <v>5</v>
      </c>
      <c r="D13" s="171" t="s">
        <v>15</v>
      </c>
      <c r="E13" s="160" t="s">
        <v>16</v>
      </c>
      <c r="F13" s="162" t="s">
        <v>14</v>
      </c>
      <c r="G13" s="164" t="s">
        <v>15</v>
      </c>
      <c r="H13" s="160" t="s">
        <v>16</v>
      </c>
      <c r="I13" s="169" t="s">
        <v>14</v>
      </c>
      <c r="J13" s="171" t="s">
        <v>15</v>
      </c>
      <c r="K13" s="160" t="s">
        <v>16</v>
      </c>
      <c r="L13" s="162" t="s">
        <v>14</v>
      </c>
      <c r="M13" s="173" t="s">
        <v>15</v>
      </c>
      <c r="N13" s="160" t="s">
        <v>16</v>
      </c>
      <c r="O13" s="162" t="s">
        <v>14</v>
      </c>
      <c r="P13" s="164" t="s">
        <v>15</v>
      </c>
      <c r="Q13" s="160" t="s">
        <v>16</v>
      </c>
      <c r="R13" s="162" t="s">
        <v>14</v>
      </c>
      <c r="S13" s="3"/>
    </row>
    <row r="14" spans="1:19" ht="15.75" thickBot="1" x14ac:dyDescent="0.3">
      <c r="A14" s="1"/>
      <c r="B14" s="157"/>
      <c r="C14" s="159"/>
      <c r="D14" s="172"/>
      <c r="E14" s="161"/>
      <c r="F14" s="163"/>
      <c r="G14" s="165"/>
      <c r="H14" s="161"/>
      <c r="I14" s="170"/>
      <c r="J14" s="172"/>
      <c r="K14" s="161"/>
      <c r="L14" s="163"/>
      <c r="M14" s="174"/>
      <c r="N14" s="161"/>
      <c r="O14" s="163"/>
      <c r="P14" s="165"/>
      <c r="Q14" s="161"/>
      <c r="R14" s="163"/>
      <c r="S14" s="3"/>
    </row>
    <row r="15" spans="1:19" x14ac:dyDescent="0.25">
      <c r="A15" s="1"/>
      <c r="B15" s="18" t="s">
        <v>17</v>
      </c>
      <c r="C15" s="19" t="s">
        <v>18</v>
      </c>
      <c r="D15" s="20">
        <f>'[1]NR 2024'!G15</f>
        <v>2021.3</v>
      </c>
      <c r="E15" s="21">
        <f>'[1]NR 2024'!H15</f>
        <v>5.5</v>
      </c>
      <c r="F15" s="22">
        <f t="shared" ref="F15:F23" si="0">D15+E15</f>
        <v>2026.8</v>
      </c>
      <c r="G15" s="20">
        <f>'[1]NR 2024'!M15</f>
        <v>2200</v>
      </c>
      <c r="H15" s="138">
        <f>'[1]NR 2024'!N15</f>
        <v>0</v>
      </c>
      <c r="I15" s="23">
        <f t="shared" ref="I15:I23" si="1">G15+H15</f>
        <v>2200</v>
      </c>
      <c r="J15" s="24">
        <f>'[1]NR 2024'!Y15</f>
        <v>2300</v>
      </c>
      <c r="K15" s="25">
        <f>'[1]NR 2024'!Z15</f>
        <v>10</v>
      </c>
      <c r="L15" s="26">
        <f t="shared" ref="L15:L23" si="2">J15+K15</f>
        <v>2310</v>
      </c>
      <c r="M15" s="20">
        <v>2300</v>
      </c>
      <c r="N15" s="21"/>
      <c r="O15" s="22">
        <f t="shared" ref="O15:O23" si="3">M15+N15</f>
        <v>2300</v>
      </c>
      <c r="P15" s="20">
        <v>2300</v>
      </c>
      <c r="Q15" s="21"/>
      <c r="R15" s="22">
        <f t="shared" ref="R15:R23" si="4">P15+Q15</f>
        <v>2300</v>
      </c>
      <c r="S15" s="3"/>
    </row>
    <row r="16" spans="1:19" x14ac:dyDescent="0.25">
      <c r="A16" s="1"/>
      <c r="B16" s="27" t="s">
        <v>19</v>
      </c>
      <c r="C16" s="28" t="s">
        <v>20</v>
      </c>
      <c r="D16" s="20">
        <f>'[1]NR 2024'!G16</f>
        <v>6810</v>
      </c>
      <c r="E16" s="30">
        <f>'[1]NR 2024'!H16</f>
        <v>0</v>
      </c>
      <c r="F16" s="22">
        <f t="shared" si="0"/>
        <v>6810</v>
      </c>
      <c r="G16" s="20">
        <f>'[1]NR 2024'!M16</f>
        <v>7859</v>
      </c>
      <c r="H16" s="138">
        <f>'[1]NR 2024'!N16</f>
        <v>0</v>
      </c>
      <c r="I16" s="23">
        <f t="shared" si="1"/>
        <v>7859</v>
      </c>
      <c r="J16" s="31">
        <f>'[1]NR 2024'!Y16</f>
        <v>8185.2</v>
      </c>
      <c r="K16" s="32">
        <f>'[1]NR 2024'!Z16</f>
        <v>0</v>
      </c>
      <c r="L16" s="33">
        <f t="shared" si="2"/>
        <v>8185.2</v>
      </c>
      <c r="M16" s="29">
        <v>8415</v>
      </c>
      <c r="N16" s="30"/>
      <c r="O16" s="22">
        <f t="shared" si="3"/>
        <v>8415</v>
      </c>
      <c r="P16" s="29">
        <v>8415</v>
      </c>
      <c r="Q16" s="30"/>
      <c r="R16" s="22">
        <f t="shared" si="4"/>
        <v>8415</v>
      </c>
      <c r="S16" s="3"/>
    </row>
    <row r="17" spans="1:19" x14ac:dyDescent="0.25">
      <c r="A17" s="1"/>
      <c r="B17" s="27" t="s">
        <v>21</v>
      </c>
      <c r="C17" s="34" t="s">
        <v>22</v>
      </c>
      <c r="D17" s="20">
        <f>'[1]NR 2024'!G17</f>
        <v>508.2</v>
      </c>
      <c r="E17" s="30">
        <f>'[1]NR 2024'!H17</f>
        <v>0</v>
      </c>
      <c r="F17" s="22">
        <f t="shared" si="0"/>
        <v>508.2</v>
      </c>
      <c r="G17" s="20">
        <f>'[1]NR 2024'!M17</f>
        <v>523.1</v>
      </c>
      <c r="H17" s="138">
        <f>'[1]NR 2024'!N17</f>
        <v>0</v>
      </c>
      <c r="I17" s="23">
        <f t="shared" si="1"/>
        <v>523.1</v>
      </c>
      <c r="J17" s="31">
        <f>'[1]NR 2024'!Y17</f>
        <v>971.30000000000007</v>
      </c>
      <c r="K17" s="32">
        <f>'[1]NR 2024'!Z17</f>
        <v>0</v>
      </c>
      <c r="L17" s="33">
        <f t="shared" si="2"/>
        <v>971.30000000000007</v>
      </c>
      <c r="M17" s="29"/>
      <c r="N17" s="35"/>
      <c r="O17" s="22">
        <f t="shared" si="3"/>
        <v>0</v>
      </c>
      <c r="P17" s="29"/>
      <c r="Q17" s="35"/>
      <c r="R17" s="22">
        <f t="shared" si="4"/>
        <v>0</v>
      </c>
      <c r="S17" s="3"/>
    </row>
    <row r="18" spans="1:19" x14ac:dyDescent="0.25">
      <c r="A18" s="1"/>
      <c r="B18" s="27" t="s">
        <v>23</v>
      </c>
      <c r="C18" s="36" t="s">
        <v>24</v>
      </c>
      <c r="D18" s="20">
        <f>'[1]NR 2024'!G18</f>
        <v>60148.33</v>
      </c>
      <c r="E18" s="21">
        <f>'[1]NR 2024'!H18</f>
        <v>0</v>
      </c>
      <c r="F18" s="22">
        <f t="shared" si="0"/>
        <v>60148.33</v>
      </c>
      <c r="G18" s="20">
        <f>'[1]NR 2024'!M18</f>
        <v>61581</v>
      </c>
      <c r="H18" s="138">
        <f>'[1]NR 2024'!N18</f>
        <v>0</v>
      </c>
      <c r="I18" s="23">
        <f t="shared" si="1"/>
        <v>61581</v>
      </c>
      <c r="J18" s="31">
        <f>'[1]NR 2024'!Y18</f>
        <v>63952.5</v>
      </c>
      <c r="K18" s="32">
        <f>'[1]NR 2024'!Z18</f>
        <v>0</v>
      </c>
      <c r="L18" s="33">
        <f t="shared" si="2"/>
        <v>63952.5</v>
      </c>
      <c r="M18" s="29">
        <v>63390</v>
      </c>
      <c r="N18" s="21"/>
      <c r="O18" s="22">
        <f t="shared" si="3"/>
        <v>63390</v>
      </c>
      <c r="P18" s="29">
        <v>63390</v>
      </c>
      <c r="Q18" s="21"/>
      <c r="R18" s="22">
        <f t="shared" si="4"/>
        <v>63390</v>
      </c>
      <c r="S18" s="3"/>
    </row>
    <row r="19" spans="1:19" x14ac:dyDescent="0.25">
      <c r="A19" s="1"/>
      <c r="B19" s="27" t="s">
        <v>25</v>
      </c>
      <c r="C19" s="37" t="s">
        <v>26</v>
      </c>
      <c r="D19" s="20">
        <f>'[1]NR 2024'!G19</f>
        <v>895.5</v>
      </c>
      <c r="E19" s="21">
        <f>'[1]NR 2024'!H19</f>
        <v>0</v>
      </c>
      <c r="F19" s="22">
        <f t="shared" si="0"/>
        <v>895.5</v>
      </c>
      <c r="G19" s="20">
        <f>'[1]NR 2024'!M19</f>
        <v>895.5</v>
      </c>
      <c r="H19" s="138">
        <f>'[1]NR 2024'!N19</f>
        <v>0</v>
      </c>
      <c r="I19" s="23">
        <f t="shared" si="1"/>
        <v>895.5</v>
      </c>
      <c r="J19" s="31">
        <f>'[1]NR 2024'!Y19</f>
        <v>895.5</v>
      </c>
      <c r="K19" s="32">
        <f>'[1]NR 2024'!Z19</f>
        <v>0</v>
      </c>
      <c r="L19" s="33">
        <f t="shared" si="2"/>
        <v>895.5</v>
      </c>
      <c r="M19" s="29">
        <v>895</v>
      </c>
      <c r="N19" s="38"/>
      <c r="O19" s="22">
        <f t="shared" si="3"/>
        <v>895</v>
      </c>
      <c r="P19" s="29">
        <v>895</v>
      </c>
      <c r="Q19" s="38"/>
      <c r="R19" s="22">
        <f t="shared" si="4"/>
        <v>895</v>
      </c>
      <c r="S19" s="3"/>
    </row>
    <row r="20" spans="1:19" x14ac:dyDescent="0.25">
      <c r="A20" s="1"/>
      <c r="B20" s="27" t="s">
        <v>27</v>
      </c>
      <c r="C20" s="39" t="s">
        <v>28</v>
      </c>
      <c r="D20" s="20">
        <f>'[1]NR 2024'!G20</f>
        <v>331.76</v>
      </c>
      <c r="E20" s="21">
        <f>'[1]NR 2024'!H20</f>
        <v>0</v>
      </c>
      <c r="F20" s="22">
        <f t="shared" si="0"/>
        <v>331.76</v>
      </c>
      <c r="G20" s="20">
        <f>'[1]NR 2024'!M20</f>
        <v>160</v>
      </c>
      <c r="H20" s="138">
        <f>'[1]NR 2024'!N20</f>
        <v>0</v>
      </c>
      <c r="I20" s="23">
        <f t="shared" si="1"/>
        <v>160</v>
      </c>
      <c r="J20" s="31">
        <f>'[1]NR 2024'!Y20</f>
        <v>170</v>
      </c>
      <c r="K20" s="32">
        <f>'[1]NR 2024'!Z20</f>
        <v>0</v>
      </c>
      <c r="L20" s="33">
        <f t="shared" si="2"/>
        <v>170</v>
      </c>
      <c r="M20" s="29">
        <v>160</v>
      </c>
      <c r="N20" s="38"/>
      <c r="O20" s="22">
        <f t="shared" si="3"/>
        <v>160</v>
      </c>
      <c r="P20" s="29">
        <v>160</v>
      </c>
      <c r="Q20" s="38"/>
      <c r="R20" s="22">
        <f t="shared" si="4"/>
        <v>160</v>
      </c>
      <c r="S20" s="3"/>
    </row>
    <row r="21" spans="1:19" x14ac:dyDescent="0.25">
      <c r="A21" s="1"/>
      <c r="B21" s="27" t="s">
        <v>29</v>
      </c>
      <c r="C21" s="40" t="s">
        <v>30</v>
      </c>
      <c r="D21" s="20">
        <f>'[1]NR 2024'!G21</f>
        <v>466.22</v>
      </c>
      <c r="E21" s="21">
        <f>'[1]NR 2024'!H21</f>
        <v>245</v>
      </c>
      <c r="F21" s="22">
        <f t="shared" si="0"/>
        <v>711.22</v>
      </c>
      <c r="G21" s="20">
        <f>'[1]NR 2024'!M21</f>
        <v>140</v>
      </c>
      <c r="H21" s="138">
        <f>'[1]NR 2024'!N21</f>
        <v>150</v>
      </c>
      <c r="I21" s="23">
        <f t="shared" si="1"/>
        <v>290</v>
      </c>
      <c r="J21" s="31">
        <f>'[1]NR 2024'!Y21</f>
        <v>200</v>
      </c>
      <c r="K21" s="32">
        <f>'[1]NR 2024'!Z21</f>
        <v>210</v>
      </c>
      <c r="L21" s="33">
        <f t="shared" si="2"/>
        <v>410</v>
      </c>
      <c r="M21" s="29">
        <v>140</v>
      </c>
      <c r="N21" s="41">
        <v>170</v>
      </c>
      <c r="O21" s="22">
        <f t="shared" si="3"/>
        <v>310</v>
      </c>
      <c r="P21" s="29">
        <v>140</v>
      </c>
      <c r="Q21" s="41">
        <v>170</v>
      </c>
      <c r="R21" s="22">
        <f t="shared" si="4"/>
        <v>310</v>
      </c>
      <c r="S21" s="3"/>
    </row>
    <row r="22" spans="1:19" x14ac:dyDescent="0.25">
      <c r="A22" s="1"/>
      <c r="B22" s="27" t="s">
        <v>31</v>
      </c>
      <c r="C22" s="40" t="s">
        <v>32</v>
      </c>
      <c r="D22" s="20">
        <f>'[1]NR 2024'!G22</f>
        <v>0</v>
      </c>
      <c r="E22" s="21">
        <f>'[1]NR 2024'!H22</f>
        <v>245</v>
      </c>
      <c r="F22" s="22">
        <f t="shared" si="0"/>
        <v>245</v>
      </c>
      <c r="G22" s="20">
        <f>'[1]NR 2024'!M22</f>
        <v>0</v>
      </c>
      <c r="H22" s="138">
        <f>'[1]NR 2024'!N22</f>
        <v>150</v>
      </c>
      <c r="I22" s="23">
        <f t="shared" si="1"/>
        <v>150</v>
      </c>
      <c r="J22" s="31">
        <f>'[1]NR 2024'!Y22</f>
        <v>0</v>
      </c>
      <c r="K22" s="32">
        <f>'[1]NR 2024'!Z22</f>
        <v>200</v>
      </c>
      <c r="L22" s="33">
        <f t="shared" si="2"/>
        <v>200</v>
      </c>
      <c r="M22" s="29"/>
      <c r="N22" s="41">
        <v>170</v>
      </c>
      <c r="O22" s="22">
        <f t="shared" si="3"/>
        <v>170</v>
      </c>
      <c r="P22" s="29"/>
      <c r="Q22" s="41">
        <v>170</v>
      </c>
      <c r="R22" s="22">
        <f t="shared" si="4"/>
        <v>170</v>
      </c>
      <c r="S22" s="3"/>
    </row>
    <row r="23" spans="1:19" ht="15.75" thickBot="1" x14ac:dyDescent="0.3">
      <c r="A23" s="1"/>
      <c r="B23" s="42" t="s">
        <v>33</v>
      </c>
      <c r="C23" s="43" t="s">
        <v>34</v>
      </c>
      <c r="D23" s="20">
        <f>'[1]NR 2024'!G23</f>
        <v>0</v>
      </c>
      <c r="E23" s="21">
        <f>'[1]NR 2024'!H23</f>
        <v>0</v>
      </c>
      <c r="F23" s="47">
        <f t="shared" si="0"/>
        <v>0</v>
      </c>
      <c r="G23" s="20">
        <f>'[1]NR 2024'!M23</f>
        <v>0</v>
      </c>
      <c r="H23" s="138">
        <f>'[1]NR 2024'!N23</f>
        <v>0</v>
      </c>
      <c r="I23" s="45">
        <f t="shared" si="1"/>
        <v>0</v>
      </c>
      <c r="J23" s="31">
        <f>'[1]NR 2024'!Y23</f>
        <v>0</v>
      </c>
      <c r="K23" s="32">
        <f>'[1]NR 2024'!Z23</f>
        <v>0</v>
      </c>
      <c r="L23" s="33">
        <f t="shared" si="2"/>
        <v>0</v>
      </c>
      <c r="M23" s="44"/>
      <c r="N23" s="46"/>
      <c r="O23" s="47">
        <f t="shared" si="3"/>
        <v>0</v>
      </c>
      <c r="P23" s="44"/>
      <c r="Q23" s="46"/>
      <c r="R23" s="47">
        <f t="shared" si="4"/>
        <v>0</v>
      </c>
      <c r="S23" s="3"/>
    </row>
    <row r="24" spans="1:19" ht="15.75" thickBot="1" x14ac:dyDescent="0.3">
      <c r="A24" s="1"/>
      <c r="B24" s="48" t="s">
        <v>35</v>
      </c>
      <c r="C24" s="49" t="s">
        <v>36</v>
      </c>
      <c r="D24" s="50">
        <f t="shared" ref="D24:L24" si="5">SUM(D15:D21)</f>
        <v>71181.31</v>
      </c>
      <c r="E24" s="50">
        <f t="shared" si="5"/>
        <v>250.5</v>
      </c>
      <c r="F24" s="50">
        <f t="shared" si="5"/>
        <v>71431.81</v>
      </c>
      <c r="G24" s="50">
        <f t="shared" si="5"/>
        <v>73358.600000000006</v>
      </c>
      <c r="H24" s="139">
        <f t="shared" si="5"/>
        <v>150</v>
      </c>
      <c r="I24" s="51">
        <f t="shared" si="5"/>
        <v>73508.600000000006</v>
      </c>
      <c r="J24" s="52">
        <f t="shared" si="5"/>
        <v>76674.5</v>
      </c>
      <c r="K24" s="52">
        <f t="shared" si="5"/>
        <v>220</v>
      </c>
      <c r="L24" s="52">
        <f t="shared" si="5"/>
        <v>76894.5</v>
      </c>
      <c r="M24" s="53">
        <f>SUM(M15:M23)</f>
        <v>75300</v>
      </c>
      <c r="N24" s="50">
        <f>SUM(N15:N21)</f>
        <v>170</v>
      </c>
      <c r="O24" s="50">
        <f>SUM(O15:O21)</f>
        <v>75470</v>
      </c>
      <c r="P24" s="50">
        <f>SUM(P15:P21)</f>
        <v>75300</v>
      </c>
      <c r="Q24" s="50">
        <f>SUM(Q15:Q21)</f>
        <v>170</v>
      </c>
      <c r="R24" s="50">
        <f>SUM(R15:R21)</f>
        <v>75470</v>
      </c>
      <c r="S24" s="3"/>
    </row>
    <row r="25" spans="1:19" ht="15.75" customHeight="1" thickBot="1" x14ac:dyDescent="0.3">
      <c r="A25" s="1"/>
      <c r="B25" s="54"/>
      <c r="C25" s="55" t="s">
        <v>37</v>
      </c>
      <c r="D25" s="166"/>
      <c r="E25" s="166"/>
      <c r="F25" s="167"/>
      <c r="G25" s="166"/>
      <c r="H25" s="166"/>
      <c r="I25" s="166"/>
      <c r="J25" s="168"/>
      <c r="K25" s="166"/>
      <c r="L25" s="167"/>
      <c r="M25" s="166"/>
      <c r="N25" s="166"/>
      <c r="O25" s="167"/>
      <c r="P25" s="166"/>
      <c r="Q25" s="166"/>
      <c r="R25" s="167"/>
      <c r="S25" s="3"/>
    </row>
    <row r="26" spans="1:19" x14ac:dyDescent="0.25">
      <c r="A26" s="1"/>
      <c r="B26" s="156" t="s">
        <v>4</v>
      </c>
      <c r="C26" s="158" t="s">
        <v>5</v>
      </c>
      <c r="D26" s="152" t="s">
        <v>38</v>
      </c>
      <c r="E26" s="145" t="s">
        <v>39</v>
      </c>
      <c r="F26" s="147" t="s">
        <v>40</v>
      </c>
      <c r="G26" s="149" t="s">
        <v>38</v>
      </c>
      <c r="H26" s="152" t="s">
        <v>39</v>
      </c>
      <c r="I26" s="185" t="s">
        <v>40</v>
      </c>
      <c r="J26" s="152" t="s">
        <v>38</v>
      </c>
      <c r="K26" s="145" t="s">
        <v>39</v>
      </c>
      <c r="L26" s="147" t="s">
        <v>40</v>
      </c>
      <c r="M26" s="154" t="s">
        <v>38</v>
      </c>
      <c r="N26" s="145" t="s">
        <v>39</v>
      </c>
      <c r="O26" s="147" t="s">
        <v>40</v>
      </c>
      <c r="P26" s="149" t="s">
        <v>38</v>
      </c>
      <c r="Q26" s="145" t="s">
        <v>39</v>
      </c>
      <c r="R26" s="147" t="s">
        <v>40</v>
      </c>
      <c r="S26" s="3"/>
    </row>
    <row r="27" spans="1:19" ht="15.75" thickBot="1" x14ac:dyDescent="0.3">
      <c r="A27" s="1"/>
      <c r="B27" s="157"/>
      <c r="C27" s="159"/>
      <c r="D27" s="153"/>
      <c r="E27" s="146"/>
      <c r="F27" s="148"/>
      <c r="G27" s="150"/>
      <c r="H27" s="153"/>
      <c r="I27" s="186"/>
      <c r="J27" s="153"/>
      <c r="K27" s="146"/>
      <c r="L27" s="148"/>
      <c r="M27" s="155"/>
      <c r="N27" s="146"/>
      <c r="O27" s="148"/>
      <c r="P27" s="150"/>
      <c r="Q27" s="146"/>
      <c r="R27" s="148"/>
      <c r="S27" s="3"/>
    </row>
    <row r="28" spans="1:19" x14ac:dyDescent="0.25">
      <c r="A28" s="1"/>
      <c r="B28" s="18" t="s">
        <v>41</v>
      </c>
      <c r="C28" s="56" t="s">
        <v>42</v>
      </c>
      <c r="D28" s="20">
        <f>'[1]NR 2024'!G28</f>
        <v>820.1</v>
      </c>
      <c r="E28" s="21">
        <f>'[1]NR 2024'!H28</f>
        <v>0</v>
      </c>
      <c r="F28" s="22">
        <f t="shared" ref="F28:F38" si="6">D28+E28</f>
        <v>820.1</v>
      </c>
      <c r="G28" s="20">
        <f>'[1]NR 2024'!M28</f>
        <v>1080</v>
      </c>
      <c r="H28" s="138">
        <f>'[1]NR 2024'!N28</f>
        <v>0</v>
      </c>
      <c r="I28" s="23">
        <f t="shared" ref="I28:I38" si="7">G28+H28</f>
        <v>1080</v>
      </c>
      <c r="J28" s="24">
        <f>'[1]NR 2024'!Y28</f>
        <v>870</v>
      </c>
      <c r="K28" s="25">
        <f>'[1]NR 2024'!Z28</f>
        <v>0</v>
      </c>
      <c r="L28" s="26">
        <f t="shared" ref="L28:L38" si="8">J28+K28</f>
        <v>870</v>
      </c>
      <c r="M28" s="57">
        <v>1000</v>
      </c>
      <c r="N28" s="57"/>
      <c r="O28" s="22">
        <f t="shared" ref="O28:O38" si="9">M28+N28</f>
        <v>1000</v>
      </c>
      <c r="P28" s="57">
        <v>1000</v>
      </c>
      <c r="Q28" s="57"/>
      <c r="R28" s="22">
        <f t="shared" ref="R28:R38" si="10">P28+Q28</f>
        <v>1000</v>
      </c>
      <c r="S28" s="3"/>
    </row>
    <row r="29" spans="1:19" x14ac:dyDescent="0.25">
      <c r="A29" s="1"/>
      <c r="B29" s="27" t="s">
        <v>43</v>
      </c>
      <c r="C29" s="58" t="s">
        <v>44</v>
      </c>
      <c r="D29" s="20">
        <f>'[1]NR 2024'!G29</f>
        <v>3253.8</v>
      </c>
      <c r="E29" s="30">
        <f>'[1]NR 2024'!H29</f>
        <v>0</v>
      </c>
      <c r="F29" s="22">
        <f t="shared" si="6"/>
        <v>3253.8</v>
      </c>
      <c r="G29" s="20">
        <f>'[1]NR 2024'!M29</f>
        <v>3345</v>
      </c>
      <c r="H29" s="138">
        <f>'[1]NR 2024'!N29</f>
        <v>50</v>
      </c>
      <c r="I29" s="23">
        <f t="shared" si="7"/>
        <v>3395</v>
      </c>
      <c r="J29" s="31">
        <f>'[1]NR 2024'!Y29</f>
        <v>4000.3900000000003</v>
      </c>
      <c r="K29" s="59">
        <f>'[1]NR 2024'!Z29</f>
        <v>0</v>
      </c>
      <c r="L29" s="33">
        <f t="shared" si="8"/>
        <v>4000.3900000000003</v>
      </c>
      <c r="M29" s="60">
        <v>3350</v>
      </c>
      <c r="N29" s="61">
        <v>70</v>
      </c>
      <c r="O29" s="22">
        <f t="shared" si="9"/>
        <v>3420</v>
      </c>
      <c r="P29" s="60">
        <v>3350</v>
      </c>
      <c r="Q29" s="61">
        <v>70</v>
      </c>
      <c r="R29" s="22">
        <f t="shared" si="10"/>
        <v>3420</v>
      </c>
      <c r="S29" s="3"/>
    </row>
    <row r="30" spans="1:19" x14ac:dyDescent="0.25">
      <c r="A30" s="1"/>
      <c r="B30" s="27" t="s">
        <v>45</v>
      </c>
      <c r="C30" s="40" t="s">
        <v>46</v>
      </c>
      <c r="D30" s="20">
        <f>'[1]NR 2024'!G30</f>
        <v>2627.1</v>
      </c>
      <c r="E30" s="30">
        <f>'[1]NR 2024'!H30</f>
        <v>54.9</v>
      </c>
      <c r="F30" s="22">
        <f t="shared" si="6"/>
        <v>2682</v>
      </c>
      <c r="G30" s="20">
        <f>'[1]NR 2024'!M30</f>
        <v>2594</v>
      </c>
      <c r="H30" s="138">
        <f>'[1]NR 2024'!N30</f>
        <v>35</v>
      </c>
      <c r="I30" s="23">
        <f t="shared" si="7"/>
        <v>2629</v>
      </c>
      <c r="J30" s="31">
        <f>'[1]NR 2024'!Y30</f>
        <v>3100</v>
      </c>
      <c r="K30" s="59">
        <f>'[1]NR 2024'!Z30</f>
        <v>0</v>
      </c>
      <c r="L30" s="33">
        <f t="shared" si="8"/>
        <v>3100</v>
      </c>
      <c r="M30" s="60">
        <v>3550</v>
      </c>
      <c r="N30" s="61">
        <v>100</v>
      </c>
      <c r="O30" s="22">
        <f t="shared" si="9"/>
        <v>3650</v>
      </c>
      <c r="P30" s="60">
        <v>3550</v>
      </c>
      <c r="Q30" s="61">
        <v>100</v>
      </c>
      <c r="R30" s="22">
        <f t="shared" si="10"/>
        <v>3650</v>
      </c>
      <c r="S30" s="3"/>
    </row>
    <row r="31" spans="1:19" x14ac:dyDescent="0.25">
      <c r="A31" s="1"/>
      <c r="B31" s="27" t="s">
        <v>47</v>
      </c>
      <c r="C31" s="40" t="s">
        <v>48</v>
      </c>
      <c r="D31" s="20">
        <f>'[1]NR 2024'!G31</f>
        <v>1416.2</v>
      </c>
      <c r="E31" s="21">
        <f>'[1]NR 2024'!H31</f>
        <v>0</v>
      </c>
      <c r="F31" s="22">
        <f t="shared" si="6"/>
        <v>1416.2</v>
      </c>
      <c r="G31" s="20">
        <f>'[1]NR 2024'!M31</f>
        <v>1129</v>
      </c>
      <c r="H31" s="138">
        <f>'[1]NR 2024'!N31</f>
        <v>0</v>
      </c>
      <c r="I31" s="23">
        <f t="shared" si="7"/>
        <v>1129</v>
      </c>
      <c r="J31" s="31">
        <f>'[1]NR 2024'!Y31</f>
        <v>3181.4</v>
      </c>
      <c r="K31" s="32">
        <f>'[1]NR 2024'!Z31</f>
        <v>0</v>
      </c>
      <c r="L31" s="33">
        <f t="shared" si="8"/>
        <v>3181.4</v>
      </c>
      <c r="M31" s="60">
        <v>1100</v>
      </c>
      <c r="N31" s="60"/>
      <c r="O31" s="22">
        <f t="shared" si="9"/>
        <v>1100</v>
      </c>
      <c r="P31" s="60">
        <v>1100</v>
      </c>
      <c r="Q31" s="60"/>
      <c r="R31" s="22">
        <f t="shared" si="10"/>
        <v>1100</v>
      </c>
      <c r="S31" s="3"/>
    </row>
    <row r="32" spans="1:19" x14ac:dyDescent="0.25">
      <c r="A32" s="1"/>
      <c r="B32" s="27" t="s">
        <v>49</v>
      </c>
      <c r="C32" s="40" t="s">
        <v>50</v>
      </c>
      <c r="D32" s="20">
        <f>'[1]NR 2024'!G32</f>
        <v>43094.200000000004</v>
      </c>
      <c r="E32" s="21">
        <f>'[1]NR 2024'!H32</f>
        <v>0</v>
      </c>
      <c r="F32" s="22">
        <f t="shared" si="6"/>
        <v>43094.200000000004</v>
      </c>
      <c r="G32" s="20">
        <f>'[1]NR 2024'!M32</f>
        <v>44855.17</v>
      </c>
      <c r="H32" s="138">
        <f>'[1]NR 2024'!N32</f>
        <v>0</v>
      </c>
      <c r="I32" s="23">
        <f t="shared" si="7"/>
        <v>44855.17</v>
      </c>
      <c r="J32" s="31">
        <f>'[1]NR 2024'!Y32</f>
        <v>45549.3</v>
      </c>
      <c r="K32" s="32">
        <f>'[1]NR 2024'!Z32</f>
        <v>0</v>
      </c>
      <c r="L32" s="33">
        <f t="shared" si="8"/>
        <v>45549.3</v>
      </c>
      <c r="M32" s="60">
        <v>46400</v>
      </c>
      <c r="N32" s="60"/>
      <c r="O32" s="22">
        <f t="shared" si="9"/>
        <v>46400</v>
      </c>
      <c r="P32" s="60">
        <v>46400</v>
      </c>
      <c r="Q32" s="60"/>
      <c r="R32" s="22">
        <f t="shared" si="10"/>
        <v>46400</v>
      </c>
      <c r="S32" s="3"/>
    </row>
    <row r="33" spans="1:19" x14ac:dyDescent="0.25">
      <c r="A33" s="1"/>
      <c r="B33" s="27" t="s">
        <v>51</v>
      </c>
      <c r="C33" s="37" t="s">
        <v>52</v>
      </c>
      <c r="D33" s="20">
        <f>'[1]NR 2024'!G33</f>
        <v>41437.599999999999</v>
      </c>
      <c r="E33" s="21">
        <f>'[1]NR 2024'!H33</f>
        <v>0</v>
      </c>
      <c r="F33" s="22">
        <f t="shared" si="6"/>
        <v>41437.599999999999</v>
      </c>
      <c r="G33" s="20">
        <f>'[1]NR 2024'!M33</f>
        <v>44815.17</v>
      </c>
      <c r="H33" s="138">
        <f>'[1]NR 2024'!N33</f>
        <v>0</v>
      </c>
      <c r="I33" s="23">
        <f t="shared" si="7"/>
        <v>44815.17</v>
      </c>
      <c r="J33" s="31">
        <f>'[1]NR 2024'!Y33</f>
        <v>44477</v>
      </c>
      <c r="K33" s="32">
        <f>'[1]NR 2024'!Z33</f>
        <v>0</v>
      </c>
      <c r="L33" s="33">
        <f t="shared" si="8"/>
        <v>44477</v>
      </c>
      <c r="M33" s="60">
        <v>45650</v>
      </c>
      <c r="N33" s="60"/>
      <c r="O33" s="22">
        <f t="shared" si="9"/>
        <v>45650</v>
      </c>
      <c r="P33" s="60">
        <v>45650</v>
      </c>
      <c r="Q33" s="60"/>
      <c r="R33" s="22">
        <f t="shared" si="10"/>
        <v>45650</v>
      </c>
      <c r="S33" s="3"/>
    </row>
    <row r="34" spans="1:19" x14ac:dyDescent="0.25">
      <c r="A34" s="1"/>
      <c r="B34" s="27" t="s">
        <v>53</v>
      </c>
      <c r="C34" s="62" t="s">
        <v>54</v>
      </c>
      <c r="D34" s="20">
        <f>'[1]NR 2024'!G34</f>
        <v>1656.6000000000001</v>
      </c>
      <c r="E34" s="21">
        <f>'[1]NR 2024'!H34</f>
        <v>0</v>
      </c>
      <c r="F34" s="22">
        <f t="shared" si="6"/>
        <v>1656.6000000000001</v>
      </c>
      <c r="G34" s="20">
        <f>'[1]NR 2024'!M34</f>
        <v>40</v>
      </c>
      <c r="H34" s="138">
        <f>'[1]NR 2024'!N34</f>
        <v>0</v>
      </c>
      <c r="I34" s="23">
        <f t="shared" si="7"/>
        <v>40</v>
      </c>
      <c r="J34" s="31">
        <f>'[1]NR 2024'!Y34</f>
        <v>1072.3</v>
      </c>
      <c r="K34" s="32">
        <f>'[1]NR 2024'!Z34</f>
        <v>0</v>
      </c>
      <c r="L34" s="33">
        <f t="shared" si="8"/>
        <v>1072.3</v>
      </c>
      <c r="M34" s="60">
        <v>750</v>
      </c>
      <c r="N34" s="60"/>
      <c r="O34" s="22">
        <f t="shared" si="9"/>
        <v>750</v>
      </c>
      <c r="P34" s="60">
        <v>750</v>
      </c>
      <c r="Q34" s="60"/>
      <c r="R34" s="22">
        <f t="shared" si="10"/>
        <v>750</v>
      </c>
      <c r="S34" s="3"/>
    </row>
    <row r="35" spans="1:19" x14ac:dyDescent="0.25">
      <c r="A35" s="1"/>
      <c r="B35" s="27" t="s">
        <v>55</v>
      </c>
      <c r="C35" s="40" t="s">
        <v>56</v>
      </c>
      <c r="D35" s="20">
        <f>'[1]NR 2024'!G35</f>
        <v>13934.6</v>
      </c>
      <c r="E35" s="21">
        <f>'[1]NR 2024'!H35</f>
        <v>0</v>
      </c>
      <c r="F35" s="22">
        <f t="shared" si="6"/>
        <v>13934.6</v>
      </c>
      <c r="G35" s="20">
        <f>'[1]NR 2024'!M35</f>
        <v>15147.49</v>
      </c>
      <c r="H35" s="138">
        <f>'[1]NR 2024'!N35</f>
        <v>0</v>
      </c>
      <c r="I35" s="23">
        <f t="shared" si="7"/>
        <v>15147.49</v>
      </c>
      <c r="J35" s="31">
        <f>'[1]NR 2024'!Y35</f>
        <v>15033.22</v>
      </c>
      <c r="K35" s="32">
        <f>'[1]NR 2024'!Z35</f>
        <v>0</v>
      </c>
      <c r="L35" s="33">
        <f t="shared" si="8"/>
        <v>15033.22</v>
      </c>
      <c r="M35" s="60">
        <v>15500</v>
      </c>
      <c r="N35" s="60"/>
      <c r="O35" s="22">
        <f t="shared" si="9"/>
        <v>15500</v>
      </c>
      <c r="P35" s="60">
        <v>15500</v>
      </c>
      <c r="Q35" s="60"/>
      <c r="R35" s="22">
        <f t="shared" si="10"/>
        <v>15500</v>
      </c>
      <c r="S35" s="3"/>
    </row>
    <row r="36" spans="1:19" x14ac:dyDescent="0.25">
      <c r="A36" s="1"/>
      <c r="B36" s="27" t="s">
        <v>57</v>
      </c>
      <c r="C36" s="40" t="s">
        <v>58</v>
      </c>
      <c r="D36" s="20">
        <f>'[1]NR 2024'!G36</f>
        <v>0</v>
      </c>
      <c r="E36" s="21">
        <f>'[1]NR 2024'!H36</f>
        <v>0</v>
      </c>
      <c r="F36" s="22">
        <f t="shared" si="6"/>
        <v>0</v>
      </c>
      <c r="G36" s="20">
        <f>'[1]NR 2024'!M36</f>
        <v>0</v>
      </c>
      <c r="H36" s="138">
        <f>'[1]NR 2024'!N36</f>
        <v>0</v>
      </c>
      <c r="I36" s="23">
        <f t="shared" si="7"/>
        <v>0</v>
      </c>
      <c r="J36" s="31">
        <f>'[1]NR 2024'!Y36</f>
        <v>0</v>
      </c>
      <c r="K36" s="32">
        <f>'[1]NR 2024'!Z36</f>
        <v>0</v>
      </c>
      <c r="L36" s="33">
        <f t="shared" si="8"/>
        <v>0</v>
      </c>
      <c r="M36" s="60"/>
      <c r="N36" s="60"/>
      <c r="O36" s="22">
        <f t="shared" si="9"/>
        <v>0</v>
      </c>
      <c r="P36" s="60"/>
      <c r="Q36" s="60"/>
      <c r="R36" s="22">
        <f t="shared" si="10"/>
        <v>0</v>
      </c>
      <c r="S36" s="3"/>
    </row>
    <row r="37" spans="1:19" x14ac:dyDescent="0.25">
      <c r="A37" s="1"/>
      <c r="B37" s="27" t="s">
        <v>59</v>
      </c>
      <c r="C37" s="40" t="s">
        <v>60</v>
      </c>
      <c r="D37" s="20">
        <f>'[1]NR 2024'!G37</f>
        <v>2048.8000000000002</v>
      </c>
      <c r="E37" s="21">
        <f>'[1]NR 2024'!H37</f>
        <v>0</v>
      </c>
      <c r="F37" s="22">
        <f t="shared" si="6"/>
        <v>2048.8000000000002</v>
      </c>
      <c r="G37" s="20">
        <f>'[1]NR 2024'!M37</f>
        <v>1311</v>
      </c>
      <c r="H37" s="138">
        <f>'[1]NR 2024'!N37</f>
        <v>0</v>
      </c>
      <c r="I37" s="23">
        <f t="shared" si="7"/>
        <v>1311</v>
      </c>
      <c r="J37" s="31">
        <f>'[1]NR 2024'!Y37</f>
        <v>2095.5</v>
      </c>
      <c r="K37" s="32">
        <f>'[1]NR 2024'!Z37</f>
        <v>0</v>
      </c>
      <c r="L37" s="33">
        <f t="shared" si="8"/>
        <v>2095.5</v>
      </c>
      <c r="M37" s="60">
        <v>2200</v>
      </c>
      <c r="N37" s="60"/>
      <c r="O37" s="22">
        <f t="shared" si="9"/>
        <v>2200</v>
      </c>
      <c r="P37" s="60">
        <v>2200</v>
      </c>
      <c r="Q37" s="60"/>
      <c r="R37" s="22">
        <f t="shared" si="10"/>
        <v>2200</v>
      </c>
      <c r="S37" s="3"/>
    </row>
    <row r="38" spans="1:19" ht="15.75" thickBot="1" x14ac:dyDescent="0.3">
      <c r="A38" s="1"/>
      <c r="B38" s="63" t="s">
        <v>61</v>
      </c>
      <c r="C38" s="64" t="s">
        <v>62</v>
      </c>
      <c r="D38" s="20">
        <f>'[1]NR 2024'!G38</f>
        <v>4089.5</v>
      </c>
      <c r="E38" s="21">
        <f>'[1]NR 2024'!H38</f>
        <v>0</v>
      </c>
      <c r="F38" s="47">
        <f t="shared" si="6"/>
        <v>4089.5</v>
      </c>
      <c r="G38" s="20">
        <f>'[1]NR 2024'!M38</f>
        <v>3896.94</v>
      </c>
      <c r="H38" s="138">
        <f>'[1]NR 2024'!N38</f>
        <v>65</v>
      </c>
      <c r="I38" s="45">
        <f t="shared" si="7"/>
        <v>3961.94</v>
      </c>
      <c r="J38" s="31">
        <f>'[1]NR 2024'!Y38</f>
        <v>2844.68</v>
      </c>
      <c r="K38" s="32">
        <f>'[1]NR 2024'!Z38</f>
        <v>0</v>
      </c>
      <c r="L38" s="33">
        <f t="shared" si="8"/>
        <v>2844.68</v>
      </c>
      <c r="M38" s="65">
        <v>2200</v>
      </c>
      <c r="N38" s="65"/>
      <c r="O38" s="47">
        <f t="shared" si="9"/>
        <v>2200</v>
      </c>
      <c r="P38" s="65">
        <v>2200</v>
      </c>
      <c r="Q38" s="65"/>
      <c r="R38" s="47">
        <f t="shared" si="10"/>
        <v>2200</v>
      </c>
      <c r="S38" s="3"/>
    </row>
    <row r="39" spans="1:19" ht="15.75" thickBot="1" x14ac:dyDescent="0.3">
      <c r="A39" s="1"/>
      <c r="B39" s="48" t="s">
        <v>63</v>
      </c>
      <c r="C39" s="66" t="s">
        <v>64</v>
      </c>
      <c r="D39" s="67">
        <f>SUM(D28:D32)+SUM(D35:D38)</f>
        <v>71284.3</v>
      </c>
      <c r="E39" s="67">
        <f>SUM(E28:E32)+SUM(E35:E38)</f>
        <v>54.9</v>
      </c>
      <c r="F39" s="68">
        <f>SUM(F35:F38)+SUM(F28:F32)</f>
        <v>71339.200000000012</v>
      </c>
      <c r="G39" s="67">
        <f>SUM(G28:G32)+SUM(G35:G38)</f>
        <v>73358.599999999991</v>
      </c>
      <c r="H39" s="67">
        <f>SUM(H28:H32)+SUM(H35:H38)</f>
        <v>150</v>
      </c>
      <c r="I39" s="69">
        <f>SUM(I35:I38)+SUM(I28:I32)</f>
        <v>73508.599999999991</v>
      </c>
      <c r="J39" s="70">
        <f>SUM(J28:J32)+SUM(J35:J38)</f>
        <v>76674.490000000005</v>
      </c>
      <c r="K39" s="71">
        <f>SUM(K28:K32)+SUM(K35:K38)</f>
        <v>0</v>
      </c>
      <c r="L39" s="70">
        <f>SUM(L35:L38)+SUM(L28:L32)</f>
        <v>76674.490000000005</v>
      </c>
      <c r="M39" s="67">
        <f>SUM(M28:M32)+SUM(M35:M38)</f>
        <v>75300</v>
      </c>
      <c r="N39" s="67">
        <f>SUM(N28:N32)+SUM(N35:N38)</f>
        <v>170</v>
      </c>
      <c r="O39" s="68">
        <f>SUM(O35:O38)+SUM(O28:O32)</f>
        <v>75470</v>
      </c>
      <c r="P39" s="67">
        <f>SUM(P28:P32)+SUM(P35:P38)</f>
        <v>75300</v>
      </c>
      <c r="Q39" s="67">
        <f>SUM(Q28:Q32)+SUM(Q35:Q38)</f>
        <v>170</v>
      </c>
      <c r="R39" s="68">
        <f>SUM(R35:R38)+SUM(R28:R32)</f>
        <v>75470</v>
      </c>
      <c r="S39" s="3"/>
    </row>
    <row r="40" spans="1:19" ht="19.5" thickBot="1" x14ac:dyDescent="0.35">
      <c r="A40" s="1"/>
      <c r="B40" s="72" t="s">
        <v>65</v>
      </c>
      <c r="C40" s="73" t="s">
        <v>66</v>
      </c>
      <c r="D40" s="74">
        <f t="shared" ref="D40:R40" si="11">D24-D39</f>
        <v>-102.99000000000524</v>
      </c>
      <c r="E40" s="74">
        <f t="shared" si="11"/>
        <v>195.6</v>
      </c>
      <c r="F40" s="75">
        <f t="shared" si="11"/>
        <v>92.60999999998603</v>
      </c>
      <c r="G40" s="76">
        <f t="shared" si="11"/>
        <v>0</v>
      </c>
      <c r="H40" s="76">
        <f t="shared" si="11"/>
        <v>0</v>
      </c>
      <c r="I40" s="77">
        <f t="shared" si="11"/>
        <v>0</v>
      </c>
      <c r="J40" s="74">
        <f t="shared" si="11"/>
        <v>9.9999999947613105E-3</v>
      </c>
      <c r="K40" s="74">
        <f t="shared" si="11"/>
        <v>220</v>
      </c>
      <c r="L40" s="75">
        <f t="shared" si="11"/>
        <v>220.00999999999476</v>
      </c>
      <c r="M40" s="78">
        <f t="shared" si="11"/>
        <v>0</v>
      </c>
      <c r="N40" s="74">
        <f t="shared" si="11"/>
        <v>0</v>
      </c>
      <c r="O40" s="75">
        <f t="shared" si="11"/>
        <v>0</v>
      </c>
      <c r="P40" s="74">
        <f t="shared" si="11"/>
        <v>0</v>
      </c>
      <c r="Q40" s="74">
        <f t="shared" si="11"/>
        <v>0</v>
      </c>
      <c r="R40" s="75">
        <f t="shared" si="11"/>
        <v>0</v>
      </c>
      <c r="S40" s="3"/>
    </row>
    <row r="41" spans="1:19" ht="15.75" thickBot="1" x14ac:dyDescent="0.3">
      <c r="A41" s="1"/>
      <c r="B41" s="79" t="s">
        <v>67</v>
      </c>
      <c r="C41" s="80" t="s">
        <v>68</v>
      </c>
      <c r="D41" s="81"/>
      <c r="E41" s="82"/>
      <c r="F41" s="83">
        <f>F40-D16</f>
        <v>-6717.390000000014</v>
      </c>
      <c r="G41" s="81"/>
      <c r="H41" s="84"/>
      <c r="I41" s="85">
        <f>I40-G16</f>
        <v>-7859</v>
      </c>
      <c r="J41" s="86"/>
      <c r="K41" s="84"/>
      <c r="L41" s="83">
        <f>L40-J16</f>
        <v>-7965.1900000000051</v>
      </c>
      <c r="M41" s="87"/>
      <c r="N41" s="84"/>
      <c r="O41" s="83">
        <f>O40-M16</f>
        <v>-8415</v>
      </c>
      <c r="P41" s="81"/>
      <c r="Q41" s="84"/>
      <c r="R41" s="83">
        <f>R40-P16</f>
        <v>-8415</v>
      </c>
      <c r="S41" s="3"/>
    </row>
    <row r="42" spans="1:19" s="93" customFormat="1" ht="8.25" customHeight="1" thickBot="1" x14ac:dyDescent="0.3">
      <c r="A42" s="88"/>
      <c r="B42" s="89"/>
      <c r="C42" s="90"/>
      <c r="D42" s="88"/>
      <c r="E42" s="91"/>
      <c r="F42" s="91"/>
      <c r="G42" s="88"/>
      <c r="H42" s="91"/>
      <c r="I42" s="91"/>
      <c r="J42" s="91"/>
      <c r="K42" s="91"/>
      <c r="L42" s="92"/>
      <c r="M42" s="92"/>
      <c r="N42" s="92"/>
      <c r="O42" s="92"/>
      <c r="P42" s="92"/>
      <c r="Q42" s="92"/>
      <c r="R42" s="92"/>
      <c r="S42" s="92"/>
    </row>
    <row r="43" spans="1:19" s="93" customFormat="1" ht="15.75" customHeight="1" x14ac:dyDescent="0.25">
      <c r="A43" s="88"/>
      <c r="B43" s="94"/>
      <c r="C43" s="140" t="s">
        <v>69</v>
      </c>
      <c r="D43" s="95" t="s">
        <v>70</v>
      </c>
      <c r="E43" s="91"/>
      <c r="F43" s="96"/>
      <c r="G43" s="95" t="s">
        <v>71</v>
      </c>
      <c r="H43" s="91"/>
      <c r="I43" s="91"/>
      <c r="J43" s="95" t="s">
        <v>72</v>
      </c>
      <c r="K43" s="91"/>
      <c r="L43" s="91"/>
      <c r="M43" s="95" t="s">
        <v>73</v>
      </c>
      <c r="N43" s="92"/>
      <c r="O43" s="92"/>
      <c r="P43" s="95" t="s">
        <v>73</v>
      </c>
      <c r="Q43" s="92"/>
      <c r="R43" s="92"/>
      <c r="S43" s="92"/>
    </row>
    <row r="44" spans="1:19" ht="15.75" thickBot="1" x14ac:dyDescent="0.3">
      <c r="A44" s="1"/>
      <c r="B44" s="94"/>
      <c r="C44" s="151"/>
      <c r="D44" s="97">
        <f>'[1]NR 2024'!D44</f>
        <v>821.88499999999999</v>
      </c>
      <c r="E44" s="91"/>
      <c r="F44" s="96"/>
      <c r="G44" s="97">
        <f>'[1]NR 2024'!J44</f>
        <v>821.88499999999999</v>
      </c>
      <c r="H44" s="98"/>
      <c r="I44" s="98"/>
      <c r="J44" s="97">
        <f>'[1]NR 2024'!V44</f>
        <v>821.88499999999999</v>
      </c>
      <c r="K44" s="98"/>
      <c r="L44" s="98"/>
      <c r="M44" s="97">
        <v>821.9</v>
      </c>
      <c r="N44" s="3"/>
      <c r="O44" s="3"/>
      <c r="P44" s="97">
        <v>821.9</v>
      </c>
      <c r="Q44" s="3"/>
      <c r="R44" s="3"/>
      <c r="S44" s="3"/>
    </row>
    <row r="45" spans="1:19" s="93" customFormat="1" ht="8.25" customHeight="1" thickBot="1" x14ac:dyDescent="0.3">
      <c r="A45" s="88"/>
      <c r="B45" s="94"/>
      <c r="C45" s="90"/>
      <c r="D45" s="91"/>
      <c r="E45" s="91"/>
      <c r="F45" s="96"/>
      <c r="G45" s="91"/>
      <c r="H45" s="91"/>
      <c r="I45" s="96"/>
      <c r="J45" s="96"/>
      <c r="K45" s="96"/>
      <c r="L45" s="92"/>
      <c r="M45" s="92"/>
      <c r="N45" s="92"/>
      <c r="O45" s="92"/>
      <c r="P45" s="92"/>
      <c r="Q45" s="92"/>
      <c r="R45" s="92"/>
      <c r="S45" s="92"/>
    </row>
    <row r="46" spans="1:19" s="93" customFormat="1" ht="37.5" customHeight="1" thickBot="1" x14ac:dyDescent="0.3">
      <c r="A46" s="88"/>
      <c r="B46" s="94"/>
      <c r="C46" s="140" t="s">
        <v>74</v>
      </c>
      <c r="D46" s="99" t="s">
        <v>75</v>
      </c>
      <c r="E46" s="100" t="s">
        <v>76</v>
      </c>
      <c r="F46" s="96"/>
      <c r="G46" s="99" t="s">
        <v>75</v>
      </c>
      <c r="H46" s="100" t="s">
        <v>76</v>
      </c>
      <c r="I46" s="92"/>
      <c r="J46" s="99" t="s">
        <v>75</v>
      </c>
      <c r="K46" s="100" t="s">
        <v>76</v>
      </c>
      <c r="L46" s="101"/>
      <c r="M46" s="99" t="s">
        <v>75</v>
      </c>
      <c r="N46" s="100" t="s">
        <v>76</v>
      </c>
      <c r="O46" s="92"/>
      <c r="P46" s="99" t="s">
        <v>75</v>
      </c>
      <c r="Q46" s="100" t="s">
        <v>76</v>
      </c>
      <c r="R46" s="92"/>
      <c r="S46" s="92"/>
    </row>
    <row r="47" spans="1:19" ht="15.75" thickBot="1" x14ac:dyDescent="0.3">
      <c r="A47" s="1"/>
      <c r="B47" s="102"/>
      <c r="C47" s="141"/>
      <c r="D47" s="103">
        <v>0</v>
      </c>
      <c r="E47" s="104">
        <v>0</v>
      </c>
      <c r="F47" s="96"/>
      <c r="G47" s="103">
        <v>0</v>
      </c>
      <c r="H47" s="104">
        <v>0</v>
      </c>
      <c r="I47" s="3"/>
      <c r="J47" s="103">
        <v>0</v>
      </c>
      <c r="K47" s="104">
        <v>0</v>
      </c>
      <c r="L47" s="98"/>
      <c r="M47" s="103">
        <v>0</v>
      </c>
      <c r="N47" s="104">
        <v>0</v>
      </c>
      <c r="O47" s="3"/>
      <c r="P47" s="103">
        <v>0</v>
      </c>
      <c r="Q47" s="104">
        <v>0</v>
      </c>
      <c r="R47" s="3"/>
      <c r="S47" s="3"/>
    </row>
    <row r="48" spans="1:19" x14ac:dyDescent="0.25">
      <c r="A48" s="1"/>
      <c r="B48" s="102"/>
      <c r="C48" s="90"/>
      <c r="D48" s="91"/>
      <c r="E48" s="91"/>
      <c r="F48" s="96"/>
      <c r="G48" s="91"/>
      <c r="H48" s="91"/>
      <c r="I48" s="96"/>
      <c r="J48" s="96"/>
      <c r="K48" s="96"/>
      <c r="L48" s="92"/>
      <c r="M48" s="3"/>
      <c r="N48" s="92"/>
      <c r="O48" s="92"/>
      <c r="P48" s="3"/>
      <c r="Q48" s="3"/>
      <c r="R48" s="3"/>
      <c r="S48" s="3"/>
    </row>
    <row r="49" spans="1:19" x14ac:dyDescent="0.25">
      <c r="A49" s="1"/>
      <c r="B49" s="102"/>
      <c r="C49" s="105" t="s">
        <v>77</v>
      </c>
      <c r="D49" s="106" t="s">
        <v>78</v>
      </c>
      <c r="E49" s="91"/>
      <c r="F49" s="3"/>
      <c r="G49" s="106" t="s">
        <v>79</v>
      </c>
      <c r="H49" s="3"/>
      <c r="I49" s="3"/>
      <c r="J49" s="106" t="s">
        <v>80</v>
      </c>
      <c r="K49" s="3"/>
      <c r="L49" s="107"/>
      <c r="M49" s="106" t="s">
        <v>81</v>
      </c>
      <c r="N49" s="107"/>
      <c r="O49" s="107"/>
      <c r="P49" s="106" t="s">
        <v>82</v>
      </c>
      <c r="Q49" s="3"/>
      <c r="R49" s="3"/>
      <c r="S49" s="3"/>
    </row>
    <row r="50" spans="1:19" x14ac:dyDescent="0.25">
      <c r="A50" s="1"/>
      <c r="B50" s="102"/>
      <c r="C50" s="108" t="s">
        <v>83</v>
      </c>
      <c r="D50" s="109">
        <f>'[1]NR 2024'!G50</f>
        <v>286.55600000000004</v>
      </c>
      <c r="E50" s="91"/>
      <c r="F50" s="3"/>
      <c r="G50" s="109">
        <f>'[1]NR 2024'!M50</f>
        <v>286.55600000000004</v>
      </c>
      <c r="H50" s="3"/>
      <c r="I50" s="3"/>
      <c r="J50" s="109">
        <f>'[1]NR 2024'!Y50</f>
        <v>236.60000000000002</v>
      </c>
      <c r="K50" s="3"/>
      <c r="L50" s="110"/>
      <c r="M50" s="109">
        <v>236.6</v>
      </c>
      <c r="N50" s="110"/>
      <c r="O50" s="110"/>
      <c r="P50" s="109">
        <v>236.6</v>
      </c>
      <c r="Q50" s="3"/>
      <c r="R50" s="3"/>
      <c r="S50" s="3"/>
    </row>
    <row r="51" spans="1:19" x14ac:dyDescent="0.25">
      <c r="A51" s="1"/>
      <c r="B51" s="102"/>
      <c r="C51" s="108" t="s">
        <v>83</v>
      </c>
      <c r="D51" s="109">
        <f>'[1]NR 2024'!G51</f>
        <v>1261.3040000000001</v>
      </c>
      <c r="E51" s="91"/>
      <c r="F51" s="3"/>
      <c r="G51" s="109">
        <f>'[1]NR 2024'!M51</f>
        <v>1411.3040000000001</v>
      </c>
      <c r="H51" s="3"/>
      <c r="I51" s="3"/>
      <c r="J51" s="109">
        <f>'[1]NR 2024'!Y51</f>
        <v>600</v>
      </c>
      <c r="K51" s="3"/>
      <c r="L51" s="110"/>
      <c r="M51" s="109">
        <v>350</v>
      </c>
      <c r="N51" s="110"/>
      <c r="O51" s="110"/>
      <c r="P51" s="109">
        <v>350</v>
      </c>
      <c r="Q51" s="3"/>
      <c r="R51" s="3"/>
      <c r="S51" s="3"/>
    </row>
    <row r="52" spans="1:19" x14ac:dyDescent="0.25">
      <c r="A52" s="1"/>
      <c r="B52" s="102"/>
      <c r="C52" s="108" t="s">
        <v>84</v>
      </c>
      <c r="D52" s="109">
        <f>'[1]NR 2024'!G52</f>
        <v>599.43399999999997</v>
      </c>
      <c r="E52" s="91"/>
      <c r="F52" s="3"/>
      <c r="G52" s="109">
        <f>'[1]NR 2024'!M52</f>
        <v>599.43399999999997</v>
      </c>
      <c r="H52" s="3"/>
      <c r="I52" s="3"/>
      <c r="J52" s="109">
        <f>'[1]NR 2024'!Y52</f>
        <v>1150</v>
      </c>
      <c r="K52" s="3"/>
      <c r="L52" s="110"/>
      <c r="M52" s="109">
        <v>400</v>
      </c>
      <c r="N52" s="110"/>
      <c r="O52" s="110"/>
      <c r="P52" s="109">
        <v>400</v>
      </c>
      <c r="Q52" s="3"/>
      <c r="R52" s="3"/>
      <c r="S52" s="3"/>
    </row>
    <row r="53" spans="1:19" x14ac:dyDescent="0.25">
      <c r="A53" s="1"/>
      <c r="B53" s="102"/>
      <c r="C53" s="108" t="s">
        <v>85</v>
      </c>
      <c r="D53" s="109">
        <f>'[1]NR 2024'!G53</f>
        <v>188.41300000000001</v>
      </c>
      <c r="E53" s="91"/>
      <c r="F53" s="3"/>
      <c r="G53" s="109">
        <f>'[1]NR 2024'!M53</f>
        <v>138.41300000000001</v>
      </c>
      <c r="H53" s="3"/>
      <c r="I53" s="3"/>
      <c r="J53" s="109">
        <f>'[1]NR 2024'!Y53</f>
        <v>150</v>
      </c>
      <c r="K53" s="3"/>
      <c r="L53" s="110"/>
      <c r="M53" s="109">
        <v>50</v>
      </c>
      <c r="N53" s="110"/>
      <c r="O53" s="110"/>
      <c r="P53" s="109">
        <v>50</v>
      </c>
      <c r="Q53" s="3"/>
      <c r="R53" s="3"/>
      <c r="S53" s="3"/>
    </row>
    <row r="54" spans="1:19" x14ac:dyDescent="0.25">
      <c r="A54" s="1"/>
      <c r="B54" s="102"/>
      <c r="C54" s="111" t="s">
        <v>86</v>
      </c>
      <c r="D54" s="109">
        <f>'[1]NR 2024'!G54</f>
        <v>1159.3900000000001</v>
      </c>
      <c r="E54" s="91"/>
      <c r="F54" s="3"/>
      <c r="G54" s="109">
        <f>'[1]NR 2024'!M54</f>
        <v>759.3900000000001</v>
      </c>
      <c r="H54" s="3"/>
      <c r="I54" s="3"/>
      <c r="J54" s="109">
        <f>'[1]NR 2024'!Y54</f>
        <v>750</v>
      </c>
      <c r="K54" s="3"/>
      <c r="L54" s="110"/>
      <c r="M54" s="109">
        <v>600</v>
      </c>
      <c r="N54" s="110"/>
      <c r="O54" s="110"/>
      <c r="P54" s="109">
        <v>600</v>
      </c>
      <c r="Q54" s="3"/>
      <c r="R54" s="3"/>
      <c r="S54" s="3"/>
    </row>
    <row r="55" spans="1:19" ht="10.5" customHeight="1" x14ac:dyDescent="0.25">
      <c r="A55" s="1"/>
      <c r="B55" s="102"/>
      <c r="C55" s="90"/>
      <c r="D55" s="91"/>
      <c r="E55" s="9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2"/>
      <c r="C56" s="105" t="s">
        <v>87</v>
      </c>
      <c r="D56" s="106" t="s">
        <v>78</v>
      </c>
      <c r="E56" s="91"/>
      <c r="F56" s="96"/>
      <c r="G56" s="106" t="s">
        <v>88</v>
      </c>
      <c r="H56" s="91"/>
      <c r="I56" s="96"/>
      <c r="J56" s="106" t="s">
        <v>80</v>
      </c>
      <c r="K56" s="96"/>
      <c r="L56" s="3"/>
      <c r="M56" s="106" t="s">
        <v>81</v>
      </c>
      <c r="N56" s="107"/>
      <c r="O56" s="107"/>
      <c r="P56" s="106" t="s">
        <v>82</v>
      </c>
      <c r="Q56" s="3"/>
      <c r="R56" s="3"/>
      <c r="S56" s="3"/>
    </row>
    <row r="57" spans="1:19" x14ac:dyDescent="0.25">
      <c r="A57" s="1"/>
      <c r="B57" s="102"/>
      <c r="C57" s="108"/>
      <c r="D57" s="112">
        <f>'[1]NR 2024'!E57</f>
        <v>89.74</v>
      </c>
      <c r="E57" s="91"/>
      <c r="F57" s="96"/>
      <c r="G57" s="112">
        <f>'[1]NR 2024'!J57</f>
        <v>90</v>
      </c>
      <c r="H57" s="91"/>
      <c r="I57" s="96"/>
      <c r="J57" s="112">
        <f>'[1]NR 2024'!V57</f>
        <v>90</v>
      </c>
      <c r="K57" s="96"/>
      <c r="L57" s="3"/>
      <c r="M57" s="112">
        <v>90</v>
      </c>
      <c r="N57" s="3"/>
      <c r="O57" s="3"/>
      <c r="P57" s="112">
        <v>90</v>
      </c>
      <c r="Q57" s="3"/>
      <c r="R57" s="3"/>
      <c r="S57" s="3"/>
    </row>
    <row r="58" spans="1:19" x14ac:dyDescent="0.25">
      <c r="A58" s="1"/>
      <c r="B58" s="102"/>
      <c r="C58" s="90"/>
      <c r="D58" s="91"/>
      <c r="E58" s="91"/>
      <c r="F58" s="96"/>
      <c r="G58" s="91"/>
      <c r="H58" s="91"/>
      <c r="I58" s="96"/>
      <c r="J58" s="96"/>
      <c r="K58" s="96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3" t="s">
        <v>89</v>
      </c>
      <c r="C59" s="114"/>
      <c r="D59" s="142"/>
      <c r="E59" s="142"/>
      <c r="F59" s="142"/>
      <c r="G59" s="142"/>
      <c r="H59" s="142"/>
      <c r="I59" s="142"/>
      <c r="J59" s="142"/>
      <c r="K59" s="142"/>
      <c r="L59" s="115"/>
      <c r="M59" s="115"/>
      <c r="N59" s="115"/>
      <c r="O59" s="115"/>
      <c r="P59" s="115"/>
      <c r="Q59" s="115"/>
      <c r="R59" s="116"/>
      <c r="S59" s="3"/>
    </row>
    <row r="60" spans="1:19" x14ac:dyDescent="0.25">
      <c r="A60" s="1"/>
      <c r="B60" s="117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118"/>
      <c r="S60" s="3"/>
    </row>
    <row r="61" spans="1:19" x14ac:dyDescent="0.25">
      <c r="A61" s="1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93"/>
      <c r="N61" s="93"/>
      <c r="O61" s="93"/>
      <c r="P61" s="93"/>
      <c r="Q61" s="93"/>
      <c r="R61" s="118"/>
      <c r="S61" s="3"/>
    </row>
    <row r="62" spans="1:19" x14ac:dyDescent="0.25">
      <c r="A62" s="1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93"/>
      <c r="M62" s="93"/>
      <c r="N62" s="93"/>
      <c r="O62" s="93"/>
      <c r="P62" s="93"/>
      <c r="Q62" s="93"/>
      <c r="R62" s="118"/>
      <c r="S62" s="3"/>
    </row>
    <row r="63" spans="1:19" x14ac:dyDescent="0.25">
      <c r="A63" s="1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93"/>
      <c r="M63" s="93"/>
      <c r="N63" s="93"/>
      <c r="O63" s="93"/>
      <c r="P63" s="93"/>
      <c r="Q63" s="93"/>
      <c r="R63" s="118"/>
      <c r="S63" s="3"/>
    </row>
    <row r="64" spans="1:19" x14ac:dyDescent="0.25">
      <c r="A64" s="1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93"/>
      <c r="M64" s="93"/>
      <c r="N64" s="93"/>
      <c r="O64" s="93"/>
      <c r="P64" s="93"/>
      <c r="Q64" s="93"/>
      <c r="R64" s="118"/>
      <c r="S64" s="3"/>
    </row>
    <row r="65" spans="1:19" x14ac:dyDescent="0.25">
      <c r="A65" s="1"/>
      <c r="B65" s="119"/>
      <c r="C65" s="120"/>
      <c r="D65" s="121"/>
      <c r="E65" s="121"/>
      <c r="F65" s="121"/>
      <c r="G65" s="121"/>
      <c r="H65" s="121"/>
      <c r="I65" s="121"/>
      <c r="J65" s="121"/>
      <c r="K65" s="121"/>
      <c r="L65" s="93"/>
      <c r="M65" s="93"/>
      <c r="N65" s="93"/>
      <c r="O65" s="93"/>
      <c r="P65" s="93"/>
      <c r="Q65" s="93"/>
      <c r="R65" s="118"/>
      <c r="S65" s="3"/>
    </row>
    <row r="66" spans="1:19" x14ac:dyDescent="0.25">
      <c r="A66" s="1"/>
      <c r="B66" s="122"/>
      <c r="C66" s="123"/>
      <c r="D66" s="121"/>
      <c r="E66" s="121"/>
      <c r="F66" s="121"/>
      <c r="G66" s="121"/>
      <c r="H66" s="121"/>
      <c r="I66" s="121"/>
      <c r="J66" s="121"/>
      <c r="K66" s="121"/>
      <c r="L66" s="93"/>
      <c r="M66" s="93"/>
      <c r="N66" s="93"/>
      <c r="O66" s="93"/>
      <c r="P66" s="93"/>
      <c r="Q66" s="93"/>
      <c r="R66" s="118"/>
      <c r="S66" s="3"/>
    </row>
    <row r="67" spans="1:19" x14ac:dyDescent="0.25">
      <c r="A67" s="1"/>
      <c r="B67" s="119"/>
      <c r="C67" s="124"/>
      <c r="D67" s="121"/>
      <c r="E67" s="121"/>
      <c r="F67" s="121"/>
      <c r="G67" s="121"/>
      <c r="H67" s="121"/>
      <c r="I67" s="121"/>
      <c r="J67" s="121"/>
      <c r="K67" s="121"/>
      <c r="L67" s="93"/>
      <c r="M67" s="93"/>
      <c r="N67" s="93"/>
      <c r="O67" s="93"/>
      <c r="P67" s="93"/>
      <c r="Q67" s="93"/>
      <c r="R67" s="118"/>
      <c r="S67" s="3"/>
    </row>
    <row r="68" spans="1:19" x14ac:dyDescent="0.25">
      <c r="A68" s="1"/>
      <c r="B68" s="119"/>
      <c r="C68" s="124"/>
      <c r="D68" s="121"/>
      <c r="E68" s="121"/>
      <c r="F68" s="121"/>
      <c r="G68" s="121"/>
      <c r="H68" s="121"/>
      <c r="I68" s="121"/>
      <c r="J68" s="121"/>
      <c r="K68" s="121"/>
      <c r="L68" s="93"/>
      <c r="M68" s="93"/>
      <c r="N68" s="93"/>
      <c r="O68" s="93"/>
      <c r="P68" s="93"/>
      <c r="Q68" s="93"/>
      <c r="R68" s="118"/>
      <c r="S68" s="3"/>
    </row>
    <row r="69" spans="1:19" x14ac:dyDescent="0.25">
      <c r="A69" s="1"/>
      <c r="B69" s="125"/>
      <c r="C69" s="126"/>
      <c r="D69" s="127"/>
      <c r="E69" s="127"/>
      <c r="F69" s="127"/>
      <c r="G69" s="127"/>
      <c r="H69" s="127"/>
      <c r="I69" s="127"/>
      <c r="J69" s="127"/>
      <c r="K69" s="127"/>
      <c r="L69" s="128"/>
      <c r="M69" s="128"/>
      <c r="N69" s="128"/>
      <c r="O69" s="128"/>
      <c r="P69" s="128"/>
      <c r="Q69" s="128"/>
      <c r="R69" s="129"/>
      <c r="S69" s="3"/>
    </row>
    <row r="70" spans="1:19" x14ac:dyDescent="0.25">
      <c r="A70" s="88"/>
      <c r="B70" s="130"/>
      <c r="C70" s="131"/>
      <c r="D70" s="132"/>
      <c r="E70" s="132"/>
      <c r="F70" s="132"/>
      <c r="G70" s="132"/>
      <c r="H70" s="132"/>
      <c r="I70" s="132"/>
      <c r="J70" s="132"/>
      <c r="K70" s="13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3" t="s">
        <v>90</v>
      </c>
      <c r="C72" s="134">
        <v>45209</v>
      </c>
      <c r="D72" s="133" t="s">
        <v>95</v>
      </c>
      <c r="E72" s="144" t="s">
        <v>94</v>
      </c>
      <c r="F72" s="144"/>
      <c r="G72" s="144"/>
      <c r="H72" s="133"/>
      <c r="I72" s="133" t="s">
        <v>91</v>
      </c>
      <c r="J72" s="187" t="s">
        <v>93</v>
      </c>
      <c r="K72" s="187"/>
      <c r="L72" s="187"/>
      <c r="M72" s="187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3"/>
      <c r="O73" s="3"/>
      <c r="P73" s="3"/>
      <c r="Q73" s="3"/>
      <c r="R73" s="3"/>
      <c r="S73" s="3"/>
    </row>
    <row r="74" spans="1:19" x14ac:dyDescent="0.25">
      <c r="A74" s="1"/>
      <c r="B74" s="133"/>
      <c r="C74" s="133"/>
      <c r="D74" s="133" t="s">
        <v>92</v>
      </c>
      <c r="E74" s="135"/>
      <c r="F74" s="135"/>
      <c r="G74" s="135"/>
      <c r="H74" s="133"/>
      <c r="I74" s="133" t="s">
        <v>92</v>
      </c>
      <c r="J74" s="136"/>
      <c r="K74" s="136"/>
      <c r="L74" s="136"/>
      <c r="M74" s="136"/>
      <c r="N74" s="3"/>
      <c r="O74" s="3"/>
      <c r="P74" s="3"/>
      <c r="Q74" s="3"/>
      <c r="R74" s="3"/>
      <c r="S74" s="3"/>
    </row>
    <row r="75" spans="1:19" x14ac:dyDescent="0.25">
      <c r="A75" s="1"/>
      <c r="B75" s="133"/>
      <c r="C75" s="133"/>
      <c r="D75" s="133"/>
      <c r="E75" s="135"/>
      <c r="F75" s="135"/>
      <c r="G75" s="135"/>
      <c r="H75" s="133"/>
      <c r="I75" s="133"/>
      <c r="J75" s="136"/>
      <c r="K75" s="136"/>
      <c r="L75" s="136"/>
      <c r="M75" s="136"/>
      <c r="N75" s="3"/>
      <c r="O75" s="3"/>
      <c r="P75" s="3"/>
      <c r="Q75" s="3"/>
      <c r="R75" s="3"/>
      <c r="S75" s="3"/>
    </row>
    <row r="76" spans="1:19" x14ac:dyDescent="0.25">
      <c r="A76" s="1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88"/>
      <c r="B77" s="130"/>
      <c r="C77" s="131"/>
      <c r="D77" s="132"/>
      <c r="E77" s="132"/>
      <c r="F77" s="132"/>
      <c r="G77" s="132"/>
      <c r="H77" s="132"/>
      <c r="I77" s="132"/>
      <c r="J77" s="132"/>
      <c r="K77" s="13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60">
    <mergeCell ref="E72:G72"/>
    <mergeCell ref="J72:M72"/>
    <mergeCell ref="M26:M27"/>
    <mergeCell ref="N26:N27"/>
    <mergeCell ref="O26:O27"/>
    <mergeCell ref="B63:K63"/>
    <mergeCell ref="B64:K64"/>
    <mergeCell ref="B62:K62"/>
    <mergeCell ref="D59:K59"/>
    <mergeCell ref="B61:K61"/>
    <mergeCell ref="C43:C44"/>
    <mergeCell ref="C46:C47"/>
    <mergeCell ref="B26:B27"/>
    <mergeCell ref="G26:G27"/>
    <mergeCell ref="H26:H27"/>
    <mergeCell ref="F26:F27"/>
    <mergeCell ref="M10:O10"/>
    <mergeCell ref="M12:O12"/>
    <mergeCell ref="M13:M14"/>
    <mergeCell ref="N13:N14"/>
    <mergeCell ref="O13:O14"/>
    <mergeCell ref="P25:R25"/>
    <mergeCell ref="P26:P27"/>
    <mergeCell ref="Q26:Q27"/>
    <mergeCell ref="R26:R27"/>
    <mergeCell ref="M25:O25"/>
    <mergeCell ref="P10:R10"/>
    <mergeCell ref="P12:R12"/>
    <mergeCell ref="P13:P14"/>
    <mergeCell ref="Q13:Q14"/>
    <mergeCell ref="R13:R14"/>
    <mergeCell ref="B13:B14"/>
    <mergeCell ref="C26:C27"/>
    <mergeCell ref="C13:C14"/>
    <mergeCell ref="D12:F12"/>
    <mergeCell ref="D10:F10"/>
    <mergeCell ref="D13:D14"/>
    <mergeCell ref="D25:F25"/>
    <mergeCell ref="D26:D27"/>
    <mergeCell ref="E26:E27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J25:L25"/>
    <mergeCell ref="L13:L14"/>
    <mergeCell ref="I26:I27"/>
    <mergeCell ref="E13:E14"/>
    <mergeCell ref="K13:K14"/>
    <mergeCell ref="L26:L27"/>
    <mergeCell ref="G10:I10"/>
    <mergeCell ref="G12:I12"/>
    <mergeCell ref="G13:G14"/>
    <mergeCell ref="H13:H14"/>
    <mergeCell ref="F13:F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Zahradní</vt:lpstr>
      <vt:lpstr>'ZŠ Zahradní'!Oblast_tisku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2024-01-04T08:27:14Z</dcterms:modified>
</cp:coreProperties>
</file>