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/>
  <mc:AlternateContent xmlns:mc="http://schemas.openxmlformats.org/markup-compatibility/2006">
    <mc:Choice Requires="x15">
      <x15ac:absPath xmlns:x15ac="http://schemas.microsoft.com/office/spreadsheetml/2010/11/ac" url="C:\Users\lposelt\Downloads\"/>
    </mc:Choice>
  </mc:AlternateContent>
  <xr:revisionPtr revIDLastSave="0" documentId="8_{D67364A8-CE85-4E2F-8F61-A1FBEE5559E1}" xr6:coauthVersionLast="36" xr6:coauthVersionMax="36" xr10:uidLastSave="{00000000-0000-0000-0000-000000000000}"/>
  <bookViews>
    <workbookView xWindow="0" yWindow="0" windowWidth="30885" windowHeight="17475" xr2:uid="{00000000-000D-0000-FFFF-FFFF00000000}"/>
  </bookViews>
  <sheets>
    <sheet name="Rozpočet P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5" i="1" l="1"/>
  <c r="K50" i="1"/>
  <c r="D60" i="1"/>
  <c r="D53" i="1"/>
  <c r="K57" i="1" l="1"/>
  <c r="D62" i="1"/>
  <c r="G34" i="1" l="1"/>
  <c r="I34" i="1" s="1"/>
  <c r="E34" i="1"/>
  <c r="D34" i="1"/>
  <c r="F34" i="1" s="1"/>
  <c r="Q34" i="1"/>
  <c r="P34" i="1"/>
  <c r="R34" i="1" s="1"/>
  <c r="N34" i="1"/>
  <c r="M34" i="1"/>
  <c r="O34" i="1" s="1"/>
  <c r="K34" i="1"/>
  <c r="L34" i="1"/>
  <c r="H34" i="1"/>
  <c r="R41" i="1" l="1"/>
  <c r="R40" i="1"/>
  <c r="R39" i="1"/>
  <c r="Q38" i="1"/>
  <c r="Q33" i="1" s="1"/>
  <c r="P33" i="1"/>
  <c r="R32" i="1"/>
  <c r="R31" i="1"/>
  <c r="R30" i="1"/>
  <c r="R29" i="1"/>
  <c r="R28" i="1"/>
  <c r="R27" i="1"/>
  <c r="R26" i="1"/>
  <c r="R25" i="1"/>
  <c r="R24" i="1"/>
  <c r="R23" i="1"/>
  <c r="R22" i="1"/>
  <c r="Q21" i="1"/>
  <c r="P21" i="1"/>
  <c r="R20" i="1"/>
  <c r="R19" i="1"/>
  <c r="R18" i="1"/>
  <c r="R17" i="1"/>
  <c r="R16" i="1"/>
  <c r="R15" i="1"/>
  <c r="R14" i="1"/>
  <c r="R13" i="1"/>
  <c r="O41" i="1"/>
  <c r="O40" i="1"/>
  <c r="O39" i="1"/>
  <c r="N38" i="1"/>
  <c r="N33" i="1" s="1"/>
  <c r="O32" i="1"/>
  <c r="O31" i="1"/>
  <c r="O30" i="1"/>
  <c r="O29" i="1"/>
  <c r="O28" i="1"/>
  <c r="O27" i="1"/>
  <c r="O26" i="1"/>
  <c r="O25" i="1"/>
  <c r="O24" i="1"/>
  <c r="O23" i="1"/>
  <c r="O22" i="1"/>
  <c r="N21" i="1"/>
  <c r="M21" i="1"/>
  <c r="O20" i="1"/>
  <c r="O19" i="1"/>
  <c r="O18" i="1"/>
  <c r="O17" i="1"/>
  <c r="O16" i="1"/>
  <c r="O15" i="1"/>
  <c r="O14" i="1"/>
  <c r="O13" i="1"/>
  <c r="L41" i="1"/>
  <c r="L40" i="1"/>
  <c r="L39" i="1"/>
  <c r="K38" i="1"/>
  <c r="K33" i="1" s="1"/>
  <c r="L32" i="1"/>
  <c r="L31" i="1"/>
  <c r="L30" i="1"/>
  <c r="L29" i="1"/>
  <c r="L28" i="1"/>
  <c r="L27" i="1"/>
  <c r="L26" i="1"/>
  <c r="L25" i="1"/>
  <c r="L24" i="1"/>
  <c r="L23" i="1"/>
  <c r="L22" i="1"/>
  <c r="K21" i="1"/>
  <c r="J21" i="1"/>
  <c r="L20" i="1"/>
  <c r="L19" i="1"/>
  <c r="L18" i="1"/>
  <c r="L17" i="1"/>
  <c r="L16" i="1"/>
  <c r="L15" i="1"/>
  <c r="L14" i="1"/>
  <c r="L13" i="1"/>
  <c r="I41" i="1"/>
  <c r="I40" i="1"/>
  <c r="I39" i="1"/>
  <c r="H38" i="1"/>
  <c r="H33" i="1" s="1"/>
  <c r="I32" i="1"/>
  <c r="I31" i="1"/>
  <c r="I30" i="1"/>
  <c r="I29" i="1"/>
  <c r="I28" i="1"/>
  <c r="I27" i="1"/>
  <c r="I26" i="1"/>
  <c r="I25" i="1"/>
  <c r="I24" i="1"/>
  <c r="I23" i="1"/>
  <c r="I22" i="1"/>
  <c r="H21" i="1"/>
  <c r="G21" i="1"/>
  <c r="I20" i="1"/>
  <c r="I19" i="1"/>
  <c r="I18" i="1"/>
  <c r="I17" i="1"/>
  <c r="I16" i="1"/>
  <c r="I15" i="1"/>
  <c r="I14" i="1"/>
  <c r="I13" i="1"/>
  <c r="F41" i="1"/>
  <c r="F40" i="1"/>
  <c r="F39" i="1"/>
  <c r="E38" i="1"/>
  <c r="E33" i="1" s="1"/>
  <c r="D33" i="1"/>
  <c r="F32" i="1"/>
  <c r="F31" i="1"/>
  <c r="F30" i="1"/>
  <c r="F29" i="1"/>
  <c r="F28" i="1"/>
  <c r="F27" i="1"/>
  <c r="F26" i="1"/>
  <c r="F25" i="1"/>
  <c r="F24" i="1"/>
  <c r="F23" i="1"/>
  <c r="F22" i="1"/>
  <c r="E21" i="1"/>
  <c r="D21" i="1"/>
  <c r="F20" i="1"/>
  <c r="F19" i="1"/>
  <c r="F18" i="1"/>
  <c r="F17" i="1"/>
  <c r="F16" i="1"/>
  <c r="F15" i="1"/>
  <c r="F14" i="1"/>
  <c r="F13" i="1"/>
  <c r="F33" i="1" l="1"/>
  <c r="O21" i="1"/>
  <c r="I36" i="1"/>
  <c r="D36" i="1"/>
  <c r="F36" i="1" s="1"/>
  <c r="F21" i="1"/>
  <c r="O38" i="1"/>
  <c r="R21" i="1"/>
  <c r="P36" i="1"/>
  <c r="R36" i="1" s="1"/>
  <c r="L38" i="1"/>
  <c r="D35" i="1"/>
  <c r="J35" i="1"/>
  <c r="I21" i="1"/>
  <c r="K35" i="1"/>
  <c r="K37" i="1" s="1"/>
  <c r="G35" i="1"/>
  <c r="G37" i="1" s="1"/>
  <c r="N35" i="1"/>
  <c r="N37" i="1" s="1"/>
  <c r="L21" i="1"/>
  <c r="P35" i="1"/>
  <c r="R33" i="1"/>
  <c r="Q35" i="1"/>
  <c r="Q37" i="1" s="1"/>
  <c r="R38" i="1"/>
  <c r="O36" i="1"/>
  <c r="M35" i="1"/>
  <c r="O33" i="1"/>
  <c r="L36" i="1"/>
  <c r="L33" i="1"/>
  <c r="I33" i="1"/>
  <c r="H35" i="1"/>
  <c r="H37" i="1" s="1"/>
  <c r="I38" i="1"/>
  <c r="E35" i="1"/>
  <c r="E37" i="1" s="1"/>
  <c r="F38" i="1"/>
  <c r="P37" i="1" l="1"/>
  <c r="R37" i="1" s="1"/>
  <c r="D37" i="1"/>
  <c r="F37" i="1" s="1"/>
  <c r="L35" i="1"/>
  <c r="F35" i="1"/>
  <c r="I35" i="1"/>
  <c r="R35" i="1"/>
  <c r="M37" i="1"/>
  <c r="O37" i="1" s="1"/>
  <c r="O35" i="1"/>
  <c r="J37" i="1"/>
  <c r="L37" i="1" s="1"/>
  <c r="I37" i="1"/>
</calcChain>
</file>

<file path=xl/sharedStrings.xml><?xml version="1.0" encoding="utf-8"?>
<sst xmlns="http://schemas.openxmlformats.org/spreadsheetml/2006/main" count="144" uniqueCount="128">
  <si>
    <t>1.</t>
  </si>
  <si>
    <t>Tržby</t>
  </si>
  <si>
    <t>2.</t>
  </si>
  <si>
    <t>Ostatní výnosy</t>
  </si>
  <si>
    <t>3.</t>
  </si>
  <si>
    <t>z toho: příjmy z pronájmu majetku</t>
  </si>
  <si>
    <t>4.</t>
  </si>
  <si>
    <t>příjmy z prodeje majetku</t>
  </si>
  <si>
    <t>5.</t>
  </si>
  <si>
    <t>Výnosy celkem</t>
  </si>
  <si>
    <t>6.</t>
  </si>
  <si>
    <t>Opravy a udržování</t>
  </si>
  <si>
    <t>7.</t>
  </si>
  <si>
    <t>Spotřeba materiálu</t>
  </si>
  <si>
    <t>8.</t>
  </si>
  <si>
    <t>Spotřeba energie</t>
  </si>
  <si>
    <t>9.</t>
  </si>
  <si>
    <t>Služby</t>
  </si>
  <si>
    <t>10.</t>
  </si>
  <si>
    <t>Mzdové náklady</t>
  </si>
  <si>
    <t>11.</t>
  </si>
  <si>
    <t>12.</t>
  </si>
  <si>
    <t>ostatní osobní náklady</t>
  </si>
  <si>
    <t>13.</t>
  </si>
  <si>
    <t>Povinné pojistné placené zaměstnavatelem</t>
  </si>
  <si>
    <t>14.</t>
  </si>
  <si>
    <t>Daně a poplatky</t>
  </si>
  <si>
    <t>15.</t>
  </si>
  <si>
    <t>Odpisy nehmotného a hmotného investičního majetku</t>
  </si>
  <si>
    <t>16.</t>
  </si>
  <si>
    <t>Ostatní náklady</t>
  </si>
  <si>
    <t>17.</t>
  </si>
  <si>
    <t>Náklady celkem</t>
  </si>
  <si>
    <t>18.</t>
  </si>
  <si>
    <t>19.</t>
  </si>
  <si>
    <t>Odvod</t>
  </si>
  <si>
    <t>20.</t>
  </si>
  <si>
    <t>21.</t>
  </si>
  <si>
    <t>ostatní</t>
  </si>
  <si>
    <t>22.</t>
  </si>
  <si>
    <t>Investiční dotace</t>
  </si>
  <si>
    <t xml:space="preserve">Poř.č. řádku </t>
  </si>
  <si>
    <t>Ukazatel</t>
  </si>
  <si>
    <t>Hlavní činnost</t>
  </si>
  <si>
    <t>Doplňková činnost</t>
  </si>
  <si>
    <t>Celkem</t>
  </si>
  <si>
    <t>a</t>
  </si>
  <si>
    <t>sl.1</t>
  </si>
  <si>
    <t>sl.2</t>
  </si>
  <si>
    <t>sl.3</t>
  </si>
  <si>
    <t>sl.1+sl.2</t>
  </si>
  <si>
    <t>v tom:  mzdy zaměstnanců</t>
  </si>
  <si>
    <t>v tom:  z provozu</t>
  </si>
  <si>
    <t>Jméno:</t>
  </si>
  <si>
    <t>Podpis:</t>
  </si>
  <si>
    <t>tis.Kč</t>
  </si>
  <si>
    <t>stav investičního fondu k 1.1.</t>
  </si>
  <si>
    <t>příděl z rezervního fondu organizace</t>
  </si>
  <si>
    <t>příděl z odpisů dlouhodobého majetku</t>
  </si>
  <si>
    <t>investiční dotace z rozpočtu zřizovatele</t>
  </si>
  <si>
    <t>investiční dotace ze SR a SF</t>
  </si>
  <si>
    <t>ostatní zdroje</t>
  </si>
  <si>
    <t>ZDROJE FONDU CELKEM</t>
  </si>
  <si>
    <t>opravy a údržba nemovitého majetku</t>
  </si>
  <si>
    <t>rekonstrukce a modernizace</t>
  </si>
  <si>
    <t>pořízení dlouhodobého majetku</t>
  </si>
  <si>
    <t>ostatní použití (např. splátky inv.úvěrů)</t>
  </si>
  <si>
    <t>odvod do rozpočtu zřizovatele</t>
  </si>
  <si>
    <t>POUŽITÍ FONDU CELKEM</t>
  </si>
  <si>
    <t>TVORBA A POUŽITÍ FONDU INVESTIC</t>
  </si>
  <si>
    <t>A) Provozní hospodaření</t>
  </si>
  <si>
    <t>B) Použití fondů</t>
  </si>
  <si>
    <t>ostatní zdroje fondu</t>
  </si>
  <si>
    <t>použití fondu na provozní náklady</t>
  </si>
  <si>
    <t>ost.použití fondu (mj.ztráta z min.let)</t>
  </si>
  <si>
    <t>FOND ODMĚN</t>
  </si>
  <si>
    <t>tis. Kč</t>
  </si>
  <si>
    <t>REZERVNÍ FOND</t>
  </si>
  <si>
    <t xml:space="preserve">stav rezervního fondu k 1.1. </t>
  </si>
  <si>
    <t>stav fondu odměn k 1.1.</t>
  </si>
  <si>
    <t xml:space="preserve">příděl z hospodářského výsledku </t>
  </si>
  <si>
    <t>příděl z hospodářského výsledku</t>
  </si>
  <si>
    <t xml:space="preserve">Zdroje fondu celkem </t>
  </si>
  <si>
    <t xml:space="preserve">použití fondu do investičního fondu použití fondu </t>
  </si>
  <si>
    <t>na mzdy</t>
  </si>
  <si>
    <t xml:space="preserve">Použití rezervního fondu celkem </t>
  </si>
  <si>
    <t>Použití fondu odměn celkem</t>
  </si>
  <si>
    <t>Rozpočet na rok Y-1</t>
  </si>
  <si>
    <t>sl.4</t>
  </si>
  <si>
    <t>sl.3+sl.4</t>
  </si>
  <si>
    <t>Poslední upr rozpočet Y-1</t>
  </si>
  <si>
    <t>Skutečnost Y-1</t>
  </si>
  <si>
    <t>Akt. předp. Skutečn. roku y-1</t>
  </si>
  <si>
    <t>Rozpočet na rok Y</t>
  </si>
  <si>
    <t>Příspěvek zřizovatele - provozní</t>
  </si>
  <si>
    <t>Příspěvek zřizovatele - účelový (s vyúčtováním)</t>
  </si>
  <si>
    <t>Zúčtování 403 do výnosů</t>
  </si>
  <si>
    <t>Zapojení fondů do výnosů</t>
  </si>
  <si>
    <t>23.</t>
  </si>
  <si>
    <t>24.</t>
  </si>
  <si>
    <t>25.</t>
  </si>
  <si>
    <t>26.</t>
  </si>
  <si>
    <t>sl.5</t>
  </si>
  <si>
    <t>sl.6</t>
  </si>
  <si>
    <t>sl.5+sl.6</t>
  </si>
  <si>
    <t>sl.7</t>
  </si>
  <si>
    <t>sl.8</t>
  </si>
  <si>
    <t>sl.7+sl.8</t>
  </si>
  <si>
    <t>sl.9</t>
  </si>
  <si>
    <t>sl.10</t>
  </si>
  <si>
    <t>sl.9+sl.10</t>
  </si>
  <si>
    <t>Výsledek hospodaření bez příspěvku zřizovatele</t>
  </si>
  <si>
    <t>27.</t>
  </si>
  <si>
    <t>28.</t>
  </si>
  <si>
    <t>29.</t>
  </si>
  <si>
    <t>Výsledek hospodaření</t>
  </si>
  <si>
    <t>Odvod (rozpis viz níže)</t>
  </si>
  <si>
    <t>Rozpočet výnosů a nákladů příspěvkových organizací na rok 2018</t>
  </si>
  <si>
    <t>Plán investičního fondu k 31.12.</t>
  </si>
  <si>
    <t>Plán rezervního fondu k 31.12.</t>
  </si>
  <si>
    <t>Provozní dotace z jiných zdrojů mimo SMCH</t>
  </si>
  <si>
    <t>IČO:  72744341</t>
  </si>
  <si>
    <t>Sídlo: Palachova 4881, 430 03 Chomutov 3</t>
  </si>
  <si>
    <t>Kubátová Ilona</t>
  </si>
  <si>
    <t>Grimlová Marie - ředitelka školy</t>
  </si>
  <si>
    <t>Sestavil dne:  22. 8.2017</t>
  </si>
  <si>
    <t>Schválil dne:   22. 8. 2017</t>
  </si>
  <si>
    <t>Název organizace: Základní škola specialní a Mateřská škola, Chomutov, Palachova 4881, příspěvková organizace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</si>
</sst>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76">
    <xf numFmtId="0" fontId="0" fillId="0" borderId="0" xfId="0"/>
    <xf numFmtId="0" fontId="1" fillId="0" borderId="0" xfId="0" applyFont="1"/>
    <xf numFmtId="0" fontId="0" fillId="0" borderId="1" xfId="0" applyBorder="1"/>
    <xf numFmtId="0" fontId="3" fillId="0" borderId="0" xfId="0" applyFont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23" xfId="0" applyBorder="1"/>
    <xf numFmtId="0" fontId="0" fillId="0" borderId="24" xfId="0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/>
    <xf numFmtId="0" fontId="0" fillId="0" borderId="27" xfId="0" applyBorder="1" applyAlignment="1">
      <alignment horizontal="left"/>
    </xf>
    <xf numFmtId="0" fontId="4" fillId="0" borderId="27" xfId="0" applyFont="1" applyBorder="1"/>
    <xf numFmtId="0" fontId="0" fillId="0" borderId="27" xfId="0" applyBorder="1"/>
    <xf numFmtId="0" fontId="0" fillId="0" borderId="27" xfId="0" applyBorder="1" applyAlignment="1">
      <alignment horizontal="left" indent="5"/>
    </xf>
    <xf numFmtId="0" fontId="1" fillId="0" borderId="27" xfId="0" applyFont="1" applyBorder="1"/>
    <xf numFmtId="0" fontId="1" fillId="0" borderId="29" xfId="0" applyFont="1" applyBorder="1" applyAlignment="1">
      <alignment horizontal="center"/>
    </xf>
    <xf numFmtId="0" fontId="1" fillId="0" borderId="5" xfId="0" applyFont="1" applyBorder="1"/>
    <xf numFmtId="164" fontId="2" fillId="0" borderId="20" xfId="0" applyNumberFormat="1" applyFont="1" applyBorder="1" applyAlignment="1">
      <alignment horizontal="center"/>
    </xf>
    <xf numFmtId="164" fontId="2" fillId="0" borderId="18" xfId="0" applyNumberFormat="1" applyFont="1" applyBorder="1" applyAlignment="1">
      <alignment horizontal="center"/>
    </xf>
    <xf numFmtId="164" fontId="2" fillId="0" borderId="19" xfId="0" applyNumberFormat="1" applyFont="1" applyBorder="1" applyAlignment="1">
      <alignment horizontal="right"/>
    </xf>
    <xf numFmtId="164" fontId="0" fillId="0" borderId="3" xfId="0" applyNumberFormat="1" applyBorder="1"/>
    <xf numFmtId="164" fontId="0" fillId="0" borderId="1" xfId="0" applyNumberFormat="1" applyBorder="1"/>
    <xf numFmtId="164" fontId="1" fillId="0" borderId="3" xfId="0" applyNumberFormat="1" applyFont="1" applyBorder="1"/>
    <xf numFmtId="164" fontId="6" fillId="0" borderId="19" xfId="0" applyNumberFormat="1" applyFont="1" applyBorder="1" applyAlignment="1">
      <alignment horizontal="right"/>
    </xf>
    <xf numFmtId="164" fontId="1" fillId="0" borderId="1" xfId="0" applyNumberFormat="1" applyFont="1" applyBorder="1"/>
    <xf numFmtId="164" fontId="0" fillId="0" borderId="30" xfId="0" applyNumberFormat="1" applyBorder="1"/>
    <xf numFmtId="164" fontId="0" fillId="0" borderId="31" xfId="0" applyNumberFormat="1" applyBorder="1"/>
    <xf numFmtId="164" fontId="2" fillId="0" borderId="32" xfId="0" applyNumberFormat="1" applyFont="1" applyBorder="1" applyAlignment="1">
      <alignment horizontal="right"/>
    </xf>
    <xf numFmtId="0" fontId="1" fillId="0" borderId="28" xfId="0" applyFont="1" applyBorder="1" applyAlignment="1">
      <alignment horizontal="left"/>
    </xf>
    <xf numFmtId="164" fontId="1" fillId="0" borderId="15" xfId="0" applyNumberFormat="1" applyFont="1" applyBorder="1"/>
    <xf numFmtId="164" fontId="2" fillId="0" borderId="33" xfId="0" applyNumberFormat="1" applyFont="1" applyBorder="1" applyAlignment="1">
      <alignment horizontal="right"/>
    </xf>
    <xf numFmtId="0" fontId="1" fillId="0" borderId="25" xfId="0" applyFont="1" applyBorder="1"/>
    <xf numFmtId="164" fontId="1" fillId="0" borderId="13" xfId="0" applyNumberFormat="1" applyFont="1" applyBorder="1"/>
    <xf numFmtId="164" fontId="6" fillId="0" borderId="8" xfId="0" applyNumberFormat="1" applyFont="1" applyBorder="1" applyAlignment="1">
      <alignment horizontal="right"/>
    </xf>
    <xf numFmtId="0" fontId="0" fillId="0" borderId="28" xfId="0" applyBorder="1" applyAlignment="1">
      <alignment horizontal="left" indent="5"/>
    </xf>
    <xf numFmtId="164" fontId="0" fillId="0" borderId="15" xfId="0" applyNumberFormat="1" applyBorder="1"/>
    <xf numFmtId="164" fontId="0" fillId="0" borderId="10" xfId="0" applyNumberFormat="1" applyBorder="1"/>
    <xf numFmtId="0" fontId="1" fillId="0" borderId="25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0" fillId="0" borderId="28" xfId="0" applyBorder="1" applyAlignment="1">
      <alignment horizontal="center"/>
    </xf>
    <xf numFmtId="14" fontId="0" fillId="0" borderId="0" xfId="0" applyNumberFormat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0" fillId="0" borderId="1" xfId="0" applyNumberFormat="1" applyFont="1" applyBorder="1"/>
    <xf numFmtId="0" fontId="5" fillId="3" borderId="27" xfId="0" applyFont="1" applyFill="1" applyBorder="1"/>
    <xf numFmtId="164" fontId="1" fillId="2" borderId="1" xfId="0" applyNumberFormat="1" applyFont="1" applyFill="1" applyBorder="1"/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</sheetPr>
  <dimension ref="A1:S106"/>
  <sheetViews>
    <sheetView showGridLines="0" tabSelected="1" topLeftCell="A4" zoomScaleNormal="100" workbookViewId="0">
      <selection activeCell="I5" sqref="I5"/>
    </sheetView>
  </sheetViews>
  <sheetFormatPr defaultColWidth="0" defaultRowHeight="15" zeroHeight="1" x14ac:dyDescent="0.25"/>
  <cols>
    <col min="1" max="1" width="3.140625" customWidth="1"/>
    <col min="2" max="2" width="7.28515625" customWidth="1"/>
    <col min="3" max="3" width="50.42578125" customWidth="1"/>
    <col min="4" max="18" width="10.7109375" customWidth="1"/>
    <col min="19" max="19" width="3" customWidth="1"/>
    <col min="20" max="16384" width="9.140625" hidden="1"/>
  </cols>
  <sheetData>
    <row r="1" spans="2:18" x14ac:dyDescent="0.25"/>
    <row r="2" spans="2:18" ht="21" x14ac:dyDescent="0.35">
      <c r="B2" s="3" t="s">
        <v>117</v>
      </c>
    </row>
    <row r="3" spans="2:18" x14ac:dyDescent="0.25"/>
    <row r="4" spans="2:18" x14ac:dyDescent="0.25">
      <c r="B4" t="s">
        <v>127</v>
      </c>
    </row>
    <row r="5" spans="2:18" x14ac:dyDescent="0.25">
      <c r="B5" t="s">
        <v>121</v>
      </c>
    </row>
    <row r="6" spans="2:18" x14ac:dyDescent="0.25">
      <c r="B6" t="s">
        <v>122</v>
      </c>
    </row>
    <row r="7" spans="2:18" x14ac:dyDescent="0.25"/>
    <row r="8" spans="2:18" x14ac:dyDescent="0.25">
      <c r="B8" s="1" t="s">
        <v>70</v>
      </c>
    </row>
    <row r="9" spans="2:18" ht="15.75" thickBot="1" x14ac:dyDescent="0.3">
      <c r="E9">
        <v>2017</v>
      </c>
      <c r="H9">
        <v>2017</v>
      </c>
      <c r="K9" s="53">
        <v>42916</v>
      </c>
      <c r="N9">
        <v>2017</v>
      </c>
      <c r="Q9">
        <v>2018</v>
      </c>
    </row>
    <row r="10" spans="2:18" x14ac:dyDescent="0.25">
      <c r="B10" s="72" t="s">
        <v>41</v>
      </c>
      <c r="C10" s="74" t="s">
        <v>42</v>
      </c>
      <c r="D10" s="65" t="s">
        <v>87</v>
      </c>
      <c r="E10" s="66"/>
      <c r="F10" s="67"/>
      <c r="G10" s="70" t="s">
        <v>90</v>
      </c>
      <c r="H10" s="66"/>
      <c r="I10" s="71"/>
      <c r="J10" s="65" t="s">
        <v>91</v>
      </c>
      <c r="K10" s="66"/>
      <c r="L10" s="67"/>
      <c r="M10" s="70" t="s">
        <v>92</v>
      </c>
      <c r="N10" s="66"/>
      <c r="O10" s="71"/>
      <c r="P10" s="65" t="s">
        <v>93</v>
      </c>
      <c r="Q10" s="66"/>
      <c r="R10" s="67"/>
    </row>
    <row r="11" spans="2:18" ht="30.75" thickBot="1" x14ac:dyDescent="0.3">
      <c r="B11" s="73"/>
      <c r="C11" s="75"/>
      <c r="D11" s="9" t="s">
        <v>43</v>
      </c>
      <c r="E11" s="10" t="s">
        <v>44</v>
      </c>
      <c r="F11" s="11" t="s">
        <v>45</v>
      </c>
      <c r="G11" s="12" t="s">
        <v>43</v>
      </c>
      <c r="H11" s="10" t="s">
        <v>44</v>
      </c>
      <c r="I11" s="13" t="s">
        <v>45</v>
      </c>
      <c r="J11" s="9" t="s">
        <v>43</v>
      </c>
      <c r="K11" s="10" t="s">
        <v>44</v>
      </c>
      <c r="L11" s="11" t="s">
        <v>45</v>
      </c>
      <c r="M11" s="12" t="s">
        <v>43</v>
      </c>
      <c r="N11" s="10" t="s">
        <v>44</v>
      </c>
      <c r="O11" s="13" t="s">
        <v>45</v>
      </c>
      <c r="P11" s="9" t="s">
        <v>43</v>
      </c>
      <c r="Q11" s="10" t="s">
        <v>44</v>
      </c>
      <c r="R11" s="11" t="s">
        <v>45</v>
      </c>
    </row>
    <row r="12" spans="2:18" x14ac:dyDescent="0.25">
      <c r="B12" s="17"/>
      <c r="C12" s="20" t="s">
        <v>46</v>
      </c>
      <c r="D12" s="14" t="s">
        <v>47</v>
      </c>
      <c r="E12" s="15" t="s">
        <v>48</v>
      </c>
      <c r="F12" s="16" t="s">
        <v>50</v>
      </c>
      <c r="G12" s="7" t="s">
        <v>49</v>
      </c>
      <c r="H12" s="5" t="s">
        <v>88</v>
      </c>
      <c r="I12" s="8" t="s">
        <v>89</v>
      </c>
      <c r="J12" s="4" t="s">
        <v>102</v>
      </c>
      <c r="K12" s="5" t="s">
        <v>103</v>
      </c>
      <c r="L12" s="6" t="s">
        <v>104</v>
      </c>
      <c r="M12" s="7" t="s">
        <v>105</v>
      </c>
      <c r="N12" s="5" t="s">
        <v>106</v>
      </c>
      <c r="O12" s="8" t="s">
        <v>107</v>
      </c>
      <c r="P12" s="4" t="s">
        <v>108</v>
      </c>
      <c r="Q12" s="5" t="s">
        <v>109</v>
      </c>
      <c r="R12" s="6" t="s">
        <v>110</v>
      </c>
    </row>
    <row r="13" spans="2:18" x14ac:dyDescent="0.25">
      <c r="B13" s="18" t="s">
        <v>0</v>
      </c>
      <c r="C13" s="21" t="s">
        <v>1</v>
      </c>
      <c r="D13" s="29">
        <v>840</v>
      </c>
      <c r="E13" s="30"/>
      <c r="F13" s="31">
        <f>D13+E13</f>
        <v>840</v>
      </c>
      <c r="G13" s="29">
        <v>840</v>
      </c>
      <c r="H13" s="30"/>
      <c r="I13" s="31">
        <f>G13+H13</f>
        <v>840</v>
      </c>
      <c r="J13" s="29">
        <v>524.20000000000005</v>
      </c>
      <c r="K13" s="30"/>
      <c r="L13" s="31">
        <f>J13+K13</f>
        <v>524.20000000000005</v>
      </c>
      <c r="M13" s="29">
        <v>840</v>
      </c>
      <c r="N13" s="30"/>
      <c r="O13" s="31">
        <f>M13+N13</f>
        <v>840</v>
      </c>
      <c r="P13" s="29">
        <v>832</v>
      </c>
      <c r="Q13" s="30"/>
      <c r="R13" s="31">
        <f>P13+Q13</f>
        <v>832</v>
      </c>
    </row>
    <row r="14" spans="2:18" x14ac:dyDescent="0.25">
      <c r="B14" s="18" t="s">
        <v>2</v>
      </c>
      <c r="C14" s="23" t="s">
        <v>95</v>
      </c>
      <c r="D14" s="32"/>
      <c r="E14" s="33"/>
      <c r="F14" s="31">
        <f t="shared" ref="F14:F41" si="0">D14+E14</f>
        <v>0</v>
      </c>
      <c r="G14" s="32">
        <v>20</v>
      </c>
      <c r="H14" s="33"/>
      <c r="I14" s="31">
        <f t="shared" ref="I14:I36" si="1">G14+H14</f>
        <v>20</v>
      </c>
      <c r="J14" s="32">
        <v>20</v>
      </c>
      <c r="K14" s="33"/>
      <c r="L14" s="31">
        <f t="shared" ref="L14:L36" si="2">J14+K14</f>
        <v>20</v>
      </c>
      <c r="M14" s="32">
        <v>25</v>
      </c>
      <c r="N14" s="33"/>
      <c r="O14" s="31">
        <f t="shared" ref="O14:O36" si="3">M14+N14</f>
        <v>25</v>
      </c>
      <c r="P14" s="32"/>
      <c r="Q14" s="33"/>
      <c r="R14" s="31">
        <f t="shared" ref="R14:R36" si="4">P14+Q14</f>
        <v>0</v>
      </c>
    </row>
    <row r="15" spans="2:18" x14ac:dyDescent="0.25">
      <c r="B15" s="18" t="s">
        <v>4</v>
      </c>
      <c r="C15" s="22" t="s">
        <v>120</v>
      </c>
      <c r="D15" s="29"/>
      <c r="E15" s="30"/>
      <c r="F15" s="31">
        <f t="shared" si="0"/>
        <v>0</v>
      </c>
      <c r="G15" s="29">
        <v>13401.2</v>
      </c>
      <c r="H15" s="30"/>
      <c r="I15" s="31">
        <f t="shared" si="1"/>
        <v>13401.2</v>
      </c>
      <c r="J15" s="29">
        <v>5828</v>
      </c>
      <c r="K15" s="30"/>
      <c r="L15" s="31">
        <f t="shared" si="2"/>
        <v>5828</v>
      </c>
      <c r="M15" s="29">
        <v>13492.3</v>
      </c>
      <c r="N15" s="30"/>
      <c r="O15" s="31">
        <f t="shared" si="3"/>
        <v>13492.3</v>
      </c>
      <c r="P15" s="29">
        <v>13493</v>
      </c>
      <c r="Q15" s="30"/>
      <c r="R15" s="31">
        <f t="shared" si="4"/>
        <v>13493</v>
      </c>
    </row>
    <row r="16" spans="2:18" x14ac:dyDescent="0.25">
      <c r="B16" s="18" t="s">
        <v>6</v>
      </c>
      <c r="C16" s="23" t="s">
        <v>96</v>
      </c>
      <c r="D16" s="29"/>
      <c r="E16" s="30"/>
      <c r="F16" s="31">
        <f t="shared" si="0"/>
        <v>0</v>
      </c>
      <c r="G16" s="29"/>
      <c r="H16" s="30"/>
      <c r="I16" s="31">
        <f t="shared" si="1"/>
        <v>0</v>
      </c>
      <c r="J16" s="29"/>
      <c r="K16" s="30"/>
      <c r="L16" s="31">
        <f t="shared" si="2"/>
        <v>0</v>
      </c>
      <c r="M16" s="29"/>
      <c r="N16" s="30"/>
      <c r="O16" s="31">
        <f t="shared" si="3"/>
        <v>0</v>
      </c>
      <c r="P16" s="29"/>
      <c r="Q16" s="30"/>
      <c r="R16" s="31">
        <f t="shared" si="4"/>
        <v>0</v>
      </c>
    </row>
    <row r="17" spans="2:18" x14ac:dyDescent="0.25">
      <c r="B17" s="18" t="s">
        <v>8</v>
      </c>
      <c r="C17" s="23" t="s">
        <v>97</v>
      </c>
      <c r="D17" s="29"/>
      <c r="E17" s="30"/>
      <c r="F17" s="31">
        <f t="shared" si="0"/>
        <v>0</v>
      </c>
      <c r="G17" s="29"/>
      <c r="H17" s="30"/>
      <c r="I17" s="31">
        <f t="shared" si="1"/>
        <v>0</v>
      </c>
      <c r="J17" s="29">
        <v>34.9</v>
      </c>
      <c r="K17" s="30"/>
      <c r="L17" s="31">
        <f t="shared" si="2"/>
        <v>34.9</v>
      </c>
      <c r="M17" s="29">
        <v>197.7</v>
      </c>
      <c r="N17" s="30"/>
      <c r="O17" s="31">
        <f t="shared" si="3"/>
        <v>197.7</v>
      </c>
      <c r="P17" s="29"/>
      <c r="Q17" s="30"/>
      <c r="R17" s="31">
        <f t="shared" si="4"/>
        <v>0</v>
      </c>
    </row>
    <row r="18" spans="2:18" x14ac:dyDescent="0.25">
      <c r="B18" s="18" t="s">
        <v>10</v>
      </c>
      <c r="C18" s="24" t="s">
        <v>3</v>
      </c>
      <c r="D18" s="32"/>
      <c r="E18" s="33"/>
      <c r="F18" s="31">
        <f t="shared" si="0"/>
        <v>0</v>
      </c>
      <c r="G18" s="32"/>
      <c r="H18" s="33"/>
      <c r="I18" s="31">
        <f t="shared" si="1"/>
        <v>0</v>
      </c>
      <c r="J18" s="32">
        <v>0.6</v>
      </c>
      <c r="K18" s="33"/>
      <c r="L18" s="31">
        <f t="shared" si="2"/>
        <v>0.6</v>
      </c>
      <c r="M18" s="32">
        <v>1</v>
      </c>
      <c r="N18" s="33"/>
      <c r="O18" s="31">
        <f t="shared" si="3"/>
        <v>1</v>
      </c>
      <c r="P18" s="32"/>
      <c r="Q18" s="33"/>
      <c r="R18" s="31">
        <f t="shared" si="4"/>
        <v>0</v>
      </c>
    </row>
    <row r="19" spans="2:18" x14ac:dyDescent="0.25">
      <c r="B19" s="18" t="s">
        <v>12</v>
      </c>
      <c r="C19" s="24" t="s">
        <v>5</v>
      </c>
      <c r="D19" s="32"/>
      <c r="E19" s="33"/>
      <c r="F19" s="31">
        <f t="shared" si="0"/>
        <v>0</v>
      </c>
      <c r="G19" s="32"/>
      <c r="H19" s="33"/>
      <c r="I19" s="31">
        <f t="shared" si="1"/>
        <v>0</v>
      </c>
      <c r="J19" s="32"/>
      <c r="K19" s="33"/>
      <c r="L19" s="31">
        <f t="shared" si="2"/>
        <v>0</v>
      </c>
      <c r="M19" s="32"/>
      <c r="N19" s="33"/>
      <c r="O19" s="31">
        <f t="shared" si="3"/>
        <v>0</v>
      </c>
      <c r="P19" s="32"/>
      <c r="Q19" s="33"/>
      <c r="R19" s="31">
        <f t="shared" si="4"/>
        <v>0</v>
      </c>
    </row>
    <row r="20" spans="2:18" x14ac:dyDescent="0.25">
      <c r="B20" s="18" t="s">
        <v>14</v>
      </c>
      <c r="C20" s="25" t="s">
        <v>7</v>
      </c>
      <c r="D20" s="32"/>
      <c r="E20" s="33"/>
      <c r="F20" s="31">
        <f t="shared" si="0"/>
        <v>0</v>
      </c>
      <c r="G20" s="32"/>
      <c r="H20" s="33"/>
      <c r="I20" s="31">
        <f t="shared" si="1"/>
        <v>0</v>
      </c>
      <c r="J20" s="32"/>
      <c r="K20" s="33"/>
      <c r="L20" s="31">
        <f t="shared" si="2"/>
        <v>0</v>
      </c>
      <c r="M20" s="32"/>
      <c r="N20" s="33"/>
      <c r="O20" s="31">
        <f t="shared" si="3"/>
        <v>0</v>
      </c>
      <c r="P20" s="32"/>
      <c r="Q20" s="33"/>
      <c r="R20" s="31">
        <f t="shared" si="4"/>
        <v>0</v>
      </c>
    </row>
    <row r="21" spans="2:18" x14ac:dyDescent="0.25">
      <c r="B21" s="19" t="s">
        <v>16</v>
      </c>
      <c r="C21" s="26" t="s">
        <v>9</v>
      </c>
      <c r="D21" s="34">
        <f>SUM(D13:D18)</f>
        <v>840</v>
      </c>
      <c r="E21" s="34">
        <f>SUM(E13:E18)</f>
        <v>0</v>
      </c>
      <c r="F21" s="35">
        <f>D21+E21</f>
        <v>840</v>
      </c>
      <c r="G21" s="34">
        <f>SUM(G13:G18)</f>
        <v>14261.2</v>
      </c>
      <c r="H21" s="34">
        <f>SUM(H13:H18)</f>
        <v>0</v>
      </c>
      <c r="I21" s="35">
        <f t="shared" si="1"/>
        <v>14261.2</v>
      </c>
      <c r="J21" s="34">
        <f>SUM(J13:J18)</f>
        <v>6407.7</v>
      </c>
      <c r="K21" s="34">
        <f>SUM(K13:K18)</f>
        <v>0</v>
      </c>
      <c r="L21" s="35">
        <f t="shared" si="2"/>
        <v>6407.7</v>
      </c>
      <c r="M21" s="34">
        <f>SUM(M13:M18)</f>
        <v>14556</v>
      </c>
      <c r="N21" s="34">
        <f>SUM(N13:N18)</f>
        <v>0</v>
      </c>
      <c r="O21" s="35">
        <f t="shared" si="3"/>
        <v>14556</v>
      </c>
      <c r="P21" s="34">
        <f>SUM(P13:P18)</f>
        <v>14325</v>
      </c>
      <c r="Q21" s="34">
        <f>SUM(Q13:Q18)</f>
        <v>0</v>
      </c>
      <c r="R21" s="35">
        <f t="shared" si="4"/>
        <v>14325</v>
      </c>
    </row>
    <row r="22" spans="2:18" x14ac:dyDescent="0.25">
      <c r="B22" s="18" t="s">
        <v>18</v>
      </c>
      <c r="C22" s="24" t="s">
        <v>11</v>
      </c>
      <c r="D22" s="32">
        <v>215</v>
      </c>
      <c r="E22" s="33"/>
      <c r="F22" s="31">
        <f t="shared" si="0"/>
        <v>215</v>
      </c>
      <c r="G22" s="32">
        <v>215</v>
      </c>
      <c r="H22" s="33"/>
      <c r="I22" s="31">
        <f t="shared" si="1"/>
        <v>215</v>
      </c>
      <c r="J22" s="32">
        <v>43.6</v>
      </c>
      <c r="K22" s="33"/>
      <c r="L22" s="31">
        <f t="shared" si="2"/>
        <v>43.6</v>
      </c>
      <c r="M22" s="32">
        <v>223.2</v>
      </c>
      <c r="N22" s="33"/>
      <c r="O22" s="31">
        <f t="shared" si="3"/>
        <v>223.2</v>
      </c>
      <c r="P22" s="32">
        <v>216</v>
      </c>
      <c r="Q22" s="33"/>
      <c r="R22" s="31">
        <f t="shared" si="4"/>
        <v>216</v>
      </c>
    </row>
    <row r="23" spans="2:18" x14ac:dyDescent="0.25">
      <c r="B23" s="18" t="s">
        <v>20</v>
      </c>
      <c r="C23" s="24" t="s">
        <v>13</v>
      </c>
      <c r="D23" s="32">
        <v>948</v>
      </c>
      <c r="E23" s="33"/>
      <c r="F23" s="31">
        <f t="shared" si="0"/>
        <v>948</v>
      </c>
      <c r="G23" s="32">
        <v>992.1</v>
      </c>
      <c r="H23" s="33"/>
      <c r="I23" s="31">
        <f t="shared" si="1"/>
        <v>992.1</v>
      </c>
      <c r="J23" s="32">
        <v>581.6</v>
      </c>
      <c r="K23" s="33"/>
      <c r="L23" s="31">
        <f t="shared" si="2"/>
        <v>581.6</v>
      </c>
      <c r="M23" s="32">
        <v>1060.7</v>
      </c>
      <c r="N23" s="33"/>
      <c r="O23" s="31">
        <f t="shared" si="3"/>
        <v>1060.7</v>
      </c>
      <c r="P23" s="32">
        <v>1017</v>
      </c>
      <c r="Q23" s="33"/>
      <c r="R23" s="31">
        <f t="shared" si="4"/>
        <v>1017</v>
      </c>
    </row>
    <row r="24" spans="2:18" x14ac:dyDescent="0.25">
      <c r="B24" s="18" t="s">
        <v>21</v>
      </c>
      <c r="C24" s="24" t="s">
        <v>15</v>
      </c>
      <c r="D24" s="32">
        <v>944</v>
      </c>
      <c r="E24" s="33"/>
      <c r="F24" s="31">
        <f t="shared" si="0"/>
        <v>944</v>
      </c>
      <c r="G24" s="32">
        <v>944</v>
      </c>
      <c r="H24" s="33"/>
      <c r="I24" s="31">
        <f t="shared" si="1"/>
        <v>944</v>
      </c>
      <c r="J24" s="32">
        <v>501.8</v>
      </c>
      <c r="K24" s="33"/>
      <c r="L24" s="31">
        <f t="shared" si="2"/>
        <v>501.8</v>
      </c>
      <c r="M24" s="32">
        <v>944</v>
      </c>
      <c r="N24" s="33"/>
      <c r="O24" s="31">
        <f t="shared" si="3"/>
        <v>944</v>
      </c>
      <c r="P24" s="32">
        <v>977</v>
      </c>
      <c r="Q24" s="33"/>
      <c r="R24" s="31">
        <f t="shared" si="4"/>
        <v>977</v>
      </c>
    </row>
    <row r="25" spans="2:18" x14ac:dyDescent="0.25">
      <c r="B25" s="18" t="s">
        <v>23</v>
      </c>
      <c r="C25" s="24" t="s">
        <v>17</v>
      </c>
      <c r="D25" s="32">
        <v>463</v>
      </c>
      <c r="E25" s="33"/>
      <c r="F25" s="31">
        <f t="shared" si="0"/>
        <v>463</v>
      </c>
      <c r="G25" s="32">
        <v>463</v>
      </c>
      <c r="H25" s="33"/>
      <c r="I25" s="31">
        <f t="shared" si="1"/>
        <v>463</v>
      </c>
      <c r="J25" s="32">
        <v>210.7</v>
      </c>
      <c r="K25" s="33"/>
      <c r="L25" s="31">
        <f t="shared" si="2"/>
        <v>210.7</v>
      </c>
      <c r="M25" s="32">
        <v>572.6</v>
      </c>
      <c r="N25" s="33"/>
      <c r="O25" s="31">
        <f t="shared" si="3"/>
        <v>572.6</v>
      </c>
      <c r="P25" s="32">
        <v>436</v>
      </c>
      <c r="Q25" s="33"/>
      <c r="R25" s="31">
        <f t="shared" si="4"/>
        <v>436</v>
      </c>
    </row>
    <row r="26" spans="2:18" x14ac:dyDescent="0.25">
      <c r="B26" s="18" t="s">
        <v>25</v>
      </c>
      <c r="C26" s="24" t="s">
        <v>19</v>
      </c>
      <c r="D26" s="32">
        <v>37</v>
      </c>
      <c r="E26" s="33"/>
      <c r="F26" s="31">
        <f t="shared" si="0"/>
        <v>37</v>
      </c>
      <c r="G26" s="32">
        <v>10064.1</v>
      </c>
      <c r="H26" s="33"/>
      <c r="I26" s="31">
        <f t="shared" si="1"/>
        <v>10064.1</v>
      </c>
      <c r="J26" s="32">
        <v>4477.7</v>
      </c>
      <c r="K26" s="33"/>
      <c r="L26" s="31">
        <f t="shared" si="2"/>
        <v>4477.7</v>
      </c>
      <c r="M26" s="32">
        <v>10218.299999999999</v>
      </c>
      <c r="N26" s="33"/>
      <c r="O26" s="31">
        <f t="shared" si="3"/>
        <v>10218.299999999999</v>
      </c>
      <c r="P26" s="32">
        <v>10178.1</v>
      </c>
      <c r="Q26" s="33"/>
      <c r="R26" s="31">
        <f t="shared" si="4"/>
        <v>10178.1</v>
      </c>
    </row>
    <row r="27" spans="2:18" x14ac:dyDescent="0.25">
      <c r="B27" s="18" t="s">
        <v>27</v>
      </c>
      <c r="C27" s="24" t="s">
        <v>51</v>
      </c>
      <c r="D27" s="32">
        <v>37</v>
      </c>
      <c r="E27" s="33"/>
      <c r="F27" s="31">
        <f t="shared" si="0"/>
        <v>37</v>
      </c>
      <c r="G27" s="32">
        <v>9815</v>
      </c>
      <c r="H27" s="33"/>
      <c r="I27" s="31">
        <f t="shared" si="1"/>
        <v>9815</v>
      </c>
      <c r="J27" s="32">
        <v>4352.8999999999996</v>
      </c>
      <c r="K27" s="33"/>
      <c r="L27" s="31">
        <f t="shared" si="2"/>
        <v>4352.8999999999996</v>
      </c>
      <c r="M27" s="32">
        <v>9929.5</v>
      </c>
      <c r="N27" s="33"/>
      <c r="O27" s="31">
        <f t="shared" si="3"/>
        <v>9929.5</v>
      </c>
      <c r="P27" s="32">
        <v>9929.5</v>
      </c>
      <c r="Q27" s="33"/>
      <c r="R27" s="31">
        <f t="shared" si="4"/>
        <v>9929.5</v>
      </c>
    </row>
    <row r="28" spans="2:18" x14ac:dyDescent="0.25">
      <c r="B28" s="18" t="s">
        <v>29</v>
      </c>
      <c r="C28" s="25" t="s">
        <v>22</v>
      </c>
      <c r="D28" s="32"/>
      <c r="E28" s="33"/>
      <c r="F28" s="31">
        <f t="shared" si="0"/>
        <v>0</v>
      </c>
      <c r="G28" s="32">
        <v>264.10000000000002</v>
      </c>
      <c r="H28" s="33"/>
      <c r="I28" s="31">
        <f t="shared" si="1"/>
        <v>264.10000000000002</v>
      </c>
      <c r="J28" s="32">
        <v>124.8</v>
      </c>
      <c r="K28" s="33"/>
      <c r="L28" s="31">
        <f t="shared" si="2"/>
        <v>124.8</v>
      </c>
      <c r="M28" s="32">
        <v>288.8</v>
      </c>
      <c r="N28" s="33"/>
      <c r="O28" s="31">
        <f t="shared" si="3"/>
        <v>288.8</v>
      </c>
      <c r="P28" s="32">
        <v>289.39999999999998</v>
      </c>
      <c r="Q28" s="33"/>
      <c r="R28" s="31">
        <f t="shared" si="4"/>
        <v>289.39999999999998</v>
      </c>
    </row>
    <row r="29" spans="2:18" x14ac:dyDescent="0.25">
      <c r="B29" s="18" t="s">
        <v>31</v>
      </c>
      <c r="C29" s="24" t="s">
        <v>24</v>
      </c>
      <c r="D29" s="32">
        <v>17</v>
      </c>
      <c r="E29" s="33"/>
      <c r="F29" s="31">
        <f t="shared" si="0"/>
        <v>17</v>
      </c>
      <c r="G29" s="32">
        <v>3333</v>
      </c>
      <c r="H29" s="33"/>
      <c r="I29" s="31">
        <f t="shared" si="1"/>
        <v>3333</v>
      </c>
      <c r="J29" s="32">
        <v>1459.6</v>
      </c>
      <c r="K29" s="33"/>
      <c r="L29" s="31">
        <f t="shared" si="2"/>
        <v>1459.6</v>
      </c>
      <c r="M29" s="32">
        <v>3351.7</v>
      </c>
      <c r="N29" s="33"/>
      <c r="O29" s="31">
        <f t="shared" si="3"/>
        <v>3351.7</v>
      </c>
      <c r="P29" s="32">
        <v>3352</v>
      </c>
      <c r="Q29" s="33"/>
      <c r="R29" s="31">
        <f t="shared" si="4"/>
        <v>3352</v>
      </c>
    </row>
    <row r="30" spans="2:18" x14ac:dyDescent="0.25">
      <c r="B30" s="18" t="s">
        <v>33</v>
      </c>
      <c r="C30" s="24" t="s">
        <v>26</v>
      </c>
      <c r="D30" s="32"/>
      <c r="E30" s="33"/>
      <c r="F30" s="31">
        <f t="shared" si="0"/>
        <v>0</v>
      </c>
      <c r="G30" s="32"/>
      <c r="H30" s="33"/>
      <c r="I30" s="31">
        <f t="shared" si="1"/>
        <v>0</v>
      </c>
      <c r="J30" s="32"/>
      <c r="K30" s="33"/>
      <c r="L30" s="31">
        <f t="shared" si="2"/>
        <v>0</v>
      </c>
      <c r="M30" s="32"/>
      <c r="N30" s="33"/>
      <c r="O30" s="31">
        <f t="shared" si="3"/>
        <v>0</v>
      </c>
      <c r="P30" s="32"/>
      <c r="Q30" s="33"/>
      <c r="R30" s="31">
        <f t="shared" si="4"/>
        <v>0</v>
      </c>
    </row>
    <row r="31" spans="2:18" x14ac:dyDescent="0.25">
      <c r="B31" s="18" t="s">
        <v>34</v>
      </c>
      <c r="C31" s="24" t="s">
        <v>28</v>
      </c>
      <c r="D31" s="32">
        <v>396</v>
      </c>
      <c r="E31" s="33"/>
      <c r="F31" s="31">
        <f t="shared" si="0"/>
        <v>396</v>
      </c>
      <c r="G31" s="32">
        <v>396</v>
      </c>
      <c r="H31" s="33"/>
      <c r="I31" s="31">
        <f t="shared" si="1"/>
        <v>396</v>
      </c>
      <c r="J31" s="32">
        <v>199.4</v>
      </c>
      <c r="K31" s="33"/>
      <c r="L31" s="31">
        <f t="shared" si="2"/>
        <v>199.4</v>
      </c>
      <c r="M31" s="32">
        <v>402.6</v>
      </c>
      <c r="N31" s="33"/>
      <c r="O31" s="31">
        <f t="shared" si="3"/>
        <v>402.6</v>
      </c>
      <c r="P31" s="32">
        <v>389.1</v>
      </c>
      <c r="Q31" s="33"/>
      <c r="R31" s="31">
        <f t="shared" si="4"/>
        <v>389.1</v>
      </c>
    </row>
    <row r="32" spans="2:18" x14ac:dyDescent="0.25">
      <c r="B32" s="18" t="s">
        <v>36</v>
      </c>
      <c r="C32" s="24" t="s">
        <v>30</v>
      </c>
      <c r="D32" s="32">
        <v>155</v>
      </c>
      <c r="E32" s="33"/>
      <c r="F32" s="31">
        <f t="shared" si="0"/>
        <v>155</v>
      </c>
      <c r="G32" s="32">
        <v>169</v>
      </c>
      <c r="H32" s="33"/>
      <c r="I32" s="31">
        <f t="shared" si="1"/>
        <v>169</v>
      </c>
      <c r="J32" s="32">
        <v>86.7</v>
      </c>
      <c r="K32" s="33"/>
      <c r="L32" s="31">
        <f t="shared" si="2"/>
        <v>86.7</v>
      </c>
      <c r="M32" s="32">
        <v>117.9</v>
      </c>
      <c r="N32" s="33"/>
      <c r="O32" s="31">
        <f t="shared" si="3"/>
        <v>117.9</v>
      </c>
      <c r="P32" s="32">
        <v>127.8</v>
      </c>
      <c r="Q32" s="33"/>
      <c r="R32" s="31">
        <f t="shared" si="4"/>
        <v>127.8</v>
      </c>
    </row>
    <row r="33" spans="2:18" x14ac:dyDescent="0.25">
      <c r="B33" s="18" t="s">
        <v>37</v>
      </c>
      <c r="C33" s="24" t="s">
        <v>116</v>
      </c>
      <c r="D33" s="32">
        <f>D38</f>
        <v>133.5</v>
      </c>
      <c r="E33" s="32">
        <f>E38</f>
        <v>0</v>
      </c>
      <c r="F33" s="31">
        <f>D33+E33</f>
        <v>133.5</v>
      </c>
      <c r="G33" s="32">
        <v>267.39999999999998</v>
      </c>
      <c r="H33" s="32">
        <f>H38</f>
        <v>0</v>
      </c>
      <c r="I33" s="31">
        <f t="shared" si="1"/>
        <v>267.39999999999998</v>
      </c>
      <c r="J33" s="32">
        <v>199.4</v>
      </c>
      <c r="K33" s="32">
        <f>K38</f>
        <v>0</v>
      </c>
      <c r="L33" s="31">
        <f t="shared" si="2"/>
        <v>199.4</v>
      </c>
      <c r="M33" s="32">
        <v>267.39999999999998</v>
      </c>
      <c r="N33" s="32">
        <f>N38</f>
        <v>0</v>
      </c>
      <c r="O33" s="31">
        <f t="shared" si="3"/>
        <v>267.39999999999998</v>
      </c>
      <c r="P33" s="32">
        <f>P38</f>
        <v>267.39999999999998</v>
      </c>
      <c r="Q33" s="32">
        <f>Q38</f>
        <v>0</v>
      </c>
      <c r="R33" s="31">
        <f t="shared" si="4"/>
        <v>267.39999999999998</v>
      </c>
    </row>
    <row r="34" spans="2:18" x14ac:dyDescent="0.25">
      <c r="B34" s="19" t="s">
        <v>39</v>
      </c>
      <c r="C34" s="26" t="s">
        <v>32</v>
      </c>
      <c r="D34" s="34">
        <f>SUM(D22:D26)+SUM(D29:D32)</f>
        <v>3175</v>
      </c>
      <c r="E34" s="34">
        <f>SUM(E22:E26)+SUM(E29:E32)</f>
        <v>0</v>
      </c>
      <c r="F34" s="35">
        <f>D34+E34</f>
        <v>3175</v>
      </c>
      <c r="G34" s="34">
        <f>SUM(G22:G26)+SUM(G29:G32)</f>
        <v>16576.2</v>
      </c>
      <c r="H34" s="34">
        <f>SUM(H22:H26)+SUM(H29:H32)</f>
        <v>0</v>
      </c>
      <c r="I34" s="35">
        <f>G34+H34</f>
        <v>16576.2</v>
      </c>
      <c r="J34" s="34">
        <v>7561.1</v>
      </c>
      <c r="K34" s="34">
        <f>SUM(K22:K26)+SUM(K29:K32)</f>
        <v>0</v>
      </c>
      <c r="L34" s="35">
        <f>J34+K34</f>
        <v>7561.1</v>
      </c>
      <c r="M34" s="34">
        <f>SUM(M22:M26)+SUM(M29:M32)</f>
        <v>16891</v>
      </c>
      <c r="N34" s="34">
        <f>SUM(N22:N26)+SUM(N29:N32)</f>
        <v>0</v>
      </c>
      <c r="O34" s="35">
        <f>M34+N34</f>
        <v>16891</v>
      </c>
      <c r="P34" s="34">
        <f>SUM(P22:P26)+SUM(P29:P32)</f>
        <v>16693</v>
      </c>
      <c r="Q34" s="34">
        <f>SUM(Q22:Q26)+SUM(Q29:Q32)</f>
        <v>0</v>
      </c>
      <c r="R34" s="35">
        <f>P34+Q34</f>
        <v>16693</v>
      </c>
    </row>
    <row r="35" spans="2:18" x14ac:dyDescent="0.25">
      <c r="B35" s="19" t="s">
        <v>98</v>
      </c>
      <c r="C35" s="26" t="s">
        <v>111</v>
      </c>
      <c r="D35" s="34">
        <f>D21-D34</f>
        <v>-2335</v>
      </c>
      <c r="E35" s="34">
        <f>E21-E34</f>
        <v>0</v>
      </c>
      <c r="F35" s="35">
        <f t="shared" si="0"/>
        <v>-2335</v>
      </c>
      <c r="G35" s="34">
        <f>G21-G34</f>
        <v>-2315</v>
      </c>
      <c r="H35" s="34">
        <f>H21-H34</f>
        <v>0</v>
      </c>
      <c r="I35" s="35">
        <f t="shared" si="1"/>
        <v>-2315</v>
      </c>
      <c r="J35" s="34">
        <f>J21-J34</f>
        <v>-1153.4000000000005</v>
      </c>
      <c r="K35" s="34">
        <f>K21-K34</f>
        <v>0</v>
      </c>
      <c r="L35" s="35">
        <f t="shared" si="2"/>
        <v>-1153.4000000000005</v>
      </c>
      <c r="M35" s="34">
        <f>M21-M34</f>
        <v>-2335</v>
      </c>
      <c r="N35" s="34">
        <f>N21-N34</f>
        <v>0</v>
      </c>
      <c r="O35" s="35">
        <f t="shared" si="3"/>
        <v>-2335</v>
      </c>
      <c r="P35" s="34">
        <f>P21-P34</f>
        <v>-2368</v>
      </c>
      <c r="Q35" s="34">
        <f>Q21-Q34</f>
        <v>0</v>
      </c>
      <c r="R35" s="35">
        <f t="shared" si="4"/>
        <v>-2368</v>
      </c>
    </row>
    <row r="36" spans="2:18" x14ac:dyDescent="0.25">
      <c r="B36" s="19" t="s">
        <v>99</v>
      </c>
      <c r="C36" s="57" t="s">
        <v>94</v>
      </c>
      <c r="D36" s="34">
        <f>D34-D21</f>
        <v>2335</v>
      </c>
      <c r="E36" s="58"/>
      <c r="F36" s="35">
        <f t="shared" si="0"/>
        <v>2335</v>
      </c>
      <c r="G36" s="34">
        <v>2335</v>
      </c>
      <c r="H36" s="58"/>
      <c r="I36" s="35">
        <f t="shared" si="1"/>
        <v>2335</v>
      </c>
      <c r="J36" s="34">
        <v>1207</v>
      </c>
      <c r="K36" s="58"/>
      <c r="L36" s="35">
        <f t="shared" si="2"/>
        <v>1207</v>
      </c>
      <c r="M36" s="34">
        <v>2335</v>
      </c>
      <c r="N36" s="58"/>
      <c r="O36" s="35">
        <f t="shared" si="3"/>
        <v>2335</v>
      </c>
      <c r="P36" s="34">
        <f>P34-P21</f>
        <v>2368</v>
      </c>
      <c r="Q36" s="58"/>
      <c r="R36" s="35">
        <f t="shared" si="4"/>
        <v>2368</v>
      </c>
    </row>
    <row r="37" spans="2:18" ht="15.75" thickBot="1" x14ac:dyDescent="0.3">
      <c r="B37" s="27" t="s">
        <v>100</v>
      </c>
      <c r="C37" s="40" t="s">
        <v>115</v>
      </c>
      <c r="D37" s="41">
        <f>D35+D36</f>
        <v>0</v>
      </c>
      <c r="E37" s="41">
        <f>E35+E36</f>
        <v>0</v>
      </c>
      <c r="F37" s="42">
        <f>D37+E37</f>
        <v>0</v>
      </c>
      <c r="G37" s="41">
        <f>G35+G36</f>
        <v>20</v>
      </c>
      <c r="H37" s="41">
        <f>H35+H36</f>
        <v>0</v>
      </c>
      <c r="I37" s="42">
        <f>G37+H37</f>
        <v>20</v>
      </c>
      <c r="J37" s="41">
        <f>J35+J36</f>
        <v>53.599999999999454</v>
      </c>
      <c r="K37" s="41">
        <f>K35+K36</f>
        <v>0</v>
      </c>
      <c r="L37" s="42">
        <f>J37+K37</f>
        <v>53.599999999999454</v>
      </c>
      <c r="M37" s="41">
        <f>M35+M36</f>
        <v>0</v>
      </c>
      <c r="N37" s="41">
        <f>N35+N36</f>
        <v>0</v>
      </c>
      <c r="O37" s="42">
        <f>M37+N37</f>
        <v>0</v>
      </c>
      <c r="P37" s="41">
        <f>P35+P36</f>
        <v>0</v>
      </c>
      <c r="Q37" s="41">
        <f>Q35+Q36</f>
        <v>0</v>
      </c>
      <c r="R37" s="42">
        <f>P37+Q37</f>
        <v>0</v>
      </c>
    </row>
    <row r="38" spans="2:18" x14ac:dyDescent="0.25">
      <c r="B38" s="49" t="s">
        <v>101</v>
      </c>
      <c r="C38" s="43" t="s">
        <v>35</v>
      </c>
      <c r="D38" s="44">
        <v>133.5</v>
      </c>
      <c r="E38" s="44">
        <f>SUM(E39:E40)</f>
        <v>0</v>
      </c>
      <c r="F38" s="45">
        <f t="shared" si="0"/>
        <v>133.5</v>
      </c>
      <c r="G38" s="44">
        <v>267.39999999999998</v>
      </c>
      <c r="H38" s="44">
        <f>SUM(H39:H40)</f>
        <v>0</v>
      </c>
      <c r="I38" s="45">
        <f t="shared" ref="I38:I41" si="5">G38+H38</f>
        <v>267.39999999999998</v>
      </c>
      <c r="J38" s="44">
        <v>199.4</v>
      </c>
      <c r="K38" s="44">
        <f>SUM(K39:K40)</f>
        <v>0</v>
      </c>
      <c r="L38" s="45">
        <f t="shared" ref="L38:L41" si="6">J38+K38</f>
        <v>199.4</v>
      </c>
      <c r="M38" s="44">
        <v>267.39999999999998</v>
      </c>
      <c r="N38" s="44">
        <f>SUM(N39:N40)</f>
        <v>0</v>
      </c>
      <c r="O38" s="45">
        <f t="shared" ref="O38:O41" si="7">M38+N38</f>
        <v>267.39999999999998</v>
      </c>
      <c r="P38" s="44">
        <v>267.39999999999998</v>
      </c>
      <c r="Q38" s="44">
        <f>SUM(Q39:Q40)</f>
        <v>0</v>
      </c>
      <c r="R38" s="45">
        <f t="shared" ref="R38:R41" si="8">P38+Q38</f>
        <v>267.39999999999998</v>
      </c>
    </row>
    <row r="39" spans="2:18" x14ac:dyDescent="0.25">
      <c r="B39" s="50" t="s">
        <v>112</v>
      </c>
      <c r="C39" s="24" t="s">
        <v>52</v>
      </c>
      <c r="D39" s="32">
        <v>133.5</v>
      </c>
      <c r="E39" s="33"/>
      <c r="F39" s="31">
        <f t="shared" si="0"/>
        <v>133.5</v>
      </c>
      <c r="G39" s="32">
        <v>267.39999999999998</v>
      </c>
      <c r="H39" s="33"/>
      <c r="I39" s="31">
        <f t="shared" si="5"/>
        <v>267.39999999999998</v>
      </c>
      <c r="J39" s="32">
        <v>199.4</v>
      </c>
      <c r="K39" s="33"/>
      <c r="L39" s="31">
        <f t="shared" si="6"/>
        <v>199.4</v>
      </c>
      <c r="M39" s="32">
        <v>267.39999999999998</v>
      </c>
      <c r="N39" s="33"/>
      <c r="O39" s="31">
        <f t="shared" si="7"/>
        <v>267.39999999999998</v>
      </c>
      <c r="P39" s="32">
        <v>267.39999999999998</v>
      </c>
      <c r="Q39" s="33"/>
      <c r="R39" s="31">
        <f t="shared" si="8"/>
        <v>267.39999999999998</v>
      </c>
    </row>
    <row r="40" spans="2:18" ht="15.75" thickBot="1" x14ac:dyDescent="0.3">
      <c r="B40" s="52" t="s">
        <v>113</v>
      </c>
      <c r="C40" s="46" t="s">
        <v>38</v>
      </c>
      <c r="D40" s="47"/>
      <c r="E40" s="48"/>
      <c r="F40" s="42">
        <f t="shared" si="0"/>
        <v>0</v>
      </c>
      <c r="G40" s="47"/>
      <c r="H40" s="48"/>
      <c r="I40" s="42">
        <f t="shared" si="5"/>
        <v>0</v>
      </c>
      <c r="J40" s="47"/>
      <c r="K40" s="48"/>
      <c r="L40" s="42">
        <f t="shared" si="6"/>
        <v>0</v>
      </c>
      <c r="M40" s="47"/>
      <c r="N40" s="48"/>
      <c r="O40" s="42">
        <f t="shared" si="7"/>
        <v>0</v>
      </c>
      <c r="P40" s="47"/>
      <c r="Q40" s="48"/>
      <c r="R40" s="42">
        <f t="shared" si="8"/>
        <v>0</v>
      </c>
    </row>
    <row r="41" spans="2:18" ht="15.75" thickBot="1" x14ac:dyDescent="0.3">
      <c r="B41" s="51" t="s">
        <v>114</v>
      </c>
      <c r="C41" s="28" t="s">
        <v>40</v>
      </c>
      <c r="D41" s="37"/>
      <c r="E41" s="38"/>
      <c r="F41" s="39">
        <f t="shared" si="0"/>
        <v>0</v>
      </c>
      <c r="G41" s="37"/>
      <c r="H41" s="38"/>
      <c r="I41" s="39">
        <f t="shared" si="5"/>
        <v>0</v>
      </c>
      <c r="J41" s="37"/>
      <c r="K41" s="38"/>
      <c r="L41" s="39">
        <f t="shared" si="6"/>
        <v>0</v>
      </c>
      <c r="M41" s="37"/>
      <c r="N41" s="38"/>
      <c r="O41" s="39">
        <f t="shared" si="7"/>
        <v>0</v>
      </c>
      <c r="P41" s="37"/>
      <c r="Q41" s="38"/>
      <c r="R41" s="39">
        <f t="shared" si="8"/>
        <v>0</v>
      </c>
    </row>
    <row r="42" spans="2:18" x14ac:dyDescent="0.25"/>
    <row r="43" spans="2:18" x14ac:dyDescent="0.25"/>
    <row r="44" spans="2:18" x14ac:dyDescent="0.25">
      <c r="B44" s="1" t="s">
        <v>71</v>
      </c>
    </row>
    <row r="45" spans="2:18" x14ac:dyDescent="0.25"/>
    <row r="46" spans="2:18" x14ac:dyDescent="0.25">
      <c r="B46" s="59" t="s">
        <v>69</v>
      </c>
      <c r="C46" s="61"/>
      <c r="D46" s="54" t="s">
        <v>55</v>
      </c>
      <c r="F46" s="59" t="s">
        <v>77</v>
      </c>
      <c r="G46" s="60"/>
      <c r="H46" s="60"/>
      <c r="I46" s="60"/>
      <c r="J46" s="61"/>
      <c r="K46" s="55" t="s">
        <v>76</v>
      </c>
      <c r="M46" s="59" t="s">
        <v>75</v>
      </c>
      <c r="N46" s="60"/>
      <c r="O46" s="60"/>
      <c r="P46" s="60"/>
      <c r="Q46" s="61"/>
      <c r="R46" s="2" t="s">
        <v>76</v>
      </c>
    </row>
    <row r="47" spans="2:18" x14ac:dyDescent="0.25">
      <c r="B47" s="62" t="s">
        <v>56</v>
      </c>
      <c r="C47" s="64"/>
      <c r="D47" s="33">
        <v>56.4</v>
      </c>
      <c r="F47" s="69" t="s">
        <v>78</v>
      </c>
      <c r="G47" s="69"/>
      <c r="H47" s="69"/>
      <c r="I47" s="69"/>
      <c r="J47" s="69"/>
      <c r="K47" s="56">
        <v>237.2</v>
      </c>
      <c r="M47" s="62" t="s">
        <v>79</v>
      </c>
      <c r="N47" s="63"/>
      <c r="O47" s="63"/>
      <c r="P47" s="63"/>
      <c r="Q47" s="64"/>
      <c r="R47" s="2">
        <v>211.5</v>
      </c>
    </row>
    <row r="48" spans="2:18" x14ac:dyDescent="0.25">
      <c r="B48" s="62" t="s">
        <v>57</v>
      </c>
      <c r="C48" s="64"/>
      <c r="D48" s="33"/>
      <c r="F48" s="69" t="s">
        <v>80</v>
      </c>
      <c r="G48" s="69"/>
      <c r="H48" s="69"/>
      <c r="I48" s="69"/>
      <c r="J48" s="69"/>
      <c r="K48" s="56"/>
      <c r="M48" s="62" t="s">
        <v>81</v>
      </c>
      <c r="N48" s="63"/>
      <c r="O48" s="63"/>
      <c r="P48" s="63"/>
      <c r="Q48" s="64"/>
      <c r="R48" s="2"/>
    </row>
    <row r="49" spans="2:18" x14ac:dyDescent="0.25">
      <c r="B49" s="62" t="s">
        <v>58</v>
      </c>
      <c r="C49" s="64"/>
      <c r="D49" s="33">
        <v>389.1</v>
      </c>
      <c r="F49" s="69" t="s">
        <v>72</v>
      </c>
      <c r="G49" s="69"/>
      <c r="H49" s="69"/>
      <c r="I49" s="69"/>
      <c r="J49" s="69"/>
      <c r="K49" s="56"/>
      <c r="M49" s="59" t="s">
        <v>82</v>
      </c>
      <c r="N49" s="60"/>
      <c r="O49" s="60"/>
      <c r="P49" s="60"/>
      <c r="Q49" s="61"/>
      <c r="R49" s="2">
        <v>211.5</v>
      </c>
    </row>
    <row r="50" spans="2:18" x14ac:dyDescent="0.25">
      <c r="B50" s="62" t="s">
        <v>59</v>
      </c>
      <c r="C50" s="64"/>
      <c r="D50" s="33"/>
      <c r="F50" s="68" t="s">
        <v>82</v>
      </c>
      <c r="G50" s="68"/>
      <c r="H50" s="68"/>
      <c r="I50" s="68"/>
      <c r="J50" s="68"/>
      <c r="K50" s="36">
        <f>SUM(K47:K49)</f>
        <v>237.2</v>
      </c>
      <c r="M50" s="62"/>
      <c r="N50" s="63"/>
      <c r="O50" s="63"/>
      <c r="P50" s="63"/>
      <c r="Q50" s="64"/>
      <c r="R50" s="2"/>
    </row>
    <row r="51" spans="2:18" x14ac:dyDescent="0.25">
      <c r="B51" s="62" t="s">
        <v>60</v>
      </c>
      <c r="C51" s="64"/>
      <c r="D51" s="33"/>
      <c r="F51" s="68"/>
      <c r="G51" s="68"/>
      <c r="H51" s="68"/>
      <c r="I51" s="68"/>
      <c r="J51" s="68"/>
      <c r="K51" s="36"/>
      <c r="M51" s="62" t="s">
        <v>84</v>
      </c>
      <c r="N51" s="63"/>
      <c r="O51" s="63"/>
      <c r="P51" s="63"/>
      <c r="Q51" s="64"/>
      <c r="R51" s="2"/>
    </row>
    <row r="52" spans="2:18" x14ac:dyDescent="0.25">
      <c r="B52" s="62" t="s">
        <v>61</v>
      </c>
      <c r="C52" s="64"/>
      <c r="D52" s="33"/>
      <c r="F52" s="69" t="s">
        <v>83</v>
      </c>
      <c r="G52" s="69"/>
      <c r="H52" s="69"/>
      <c r="I52" s="69"/>
      <c r="J52" s="69"/>
      <c r="K52" s="56"/>
      <c r="M52" s="59" t="s">
        <v>86</v>
      </c>
      <c r="N52" s="60"/>
      <c r="O52" s="60"/>
      <c r="P52" s="60"/>
      <c r="Q52" s="61"/>
      <c r="R52" s="2"/>
    </row>
    <row r="53" spans="2:18" s="1" customFormat="1" x14ac:dyDescent="0.25">
      <c r="B53" s="59" t="s">
        <v>62</v>
      </c>
      <c r="C53" s="61"/>
      <c r="D53" s="36">
        <f>SUM(D47:D52)</f>
        <v>445.5</v>
      </c>
      <c r="F53" s="69" t="s">
        <v>73</v>
      </c>
      <c r="G53" s="69"/>
      <c r="H53" s="69"/>
      <c r="I53" s="69"/>
      <c r="J53" s="69"/>
      <c r="K53" s="56"/>
      <c r="L53"/>
      <c r="M53"/>
      <c r="N53"/>
      <c r="O53"/>
    </row>
    <row r="54" spans="2:18" s="1" customFormat="1" x14ac:dyDescent="0.25">
      <c r="B54" s="59"/>
      <c r="C54" s="61"/>
      <c r="D54" s="36"/>
      <c r="F54" s="69" t="s">
        <v>74</v>
      </c>
      <c r="G54" s="69"/>
      <c r="H54" s="69"/>
      <c r="I54" s="69"/>
      <c r="J54" s="69"/>
      <c r="K54" s="56"/>
      <c r="L54"/>
      <c r="M54"/>
      <c r="N54"/>
      <c r="O54"/>
    </row>
    <row r="55" spans="2:18" x14ac:dyDescent="0.25">
      <c r="B55" s="62" t="s">
        <v>63</v>
      </c>
      <c r="C55" s="64"/>
      <c r="D55" s="33"/>
      <c r="F55" s="68" t="s">
        <v>85</v>
      </c>
      <c r="G55" s="68"/>
      <c r="H55" s="68"/>
      <c r="I55" s="68"/>
      <c r="J55" s="68"/>
      <c r="K55" s="36">
        <f>SUM(K52:K54)</f>
        <v>0</v>
      </c>
    </row>
    <row r="56" spans="2:18" x14ac:dyDescent="0.25">
      <c r="B56" s="62" t="s">
        <v>64</v>
      </c>
      <c r="C56" s="64"/>
      <c r="D56" s="33"/>
      <c r="F56" s="59"/>
      <c r="G56" s="60"/>
      <c r="H56" s="60"/>
      <c r="I56" s="60"/>
      <c r="J56" s="61"/>
      <c r="K56" s="36"/>
    </row>
    <row r="57" spans="2:18" x14ac:dyDescent="0.25">
      <c r="B57" s="62" t="s">
        <v>65</v>
      </c>
      <c r="C57" s="64"/>
      <c r="D57" s="33"/>
      <c r="F57" s="59" t="s">
        <v>119</v>
      </c>
      <c r="G57" s="60"/>
      <c r="H57" s="60"/>
      <c r="I57" s="60"/>
      <c r="J57" s="61"/>
      <c r="K57" s="36">
        <f>K50-K55</f>
        <v>237.2</v>
      </c>
    </row>
    <row r="58" spans="2:18" x14ac:dyDescent="0.25">
      <c r="B58" s="62" t="s">
        <v>66</v>
      </c>
      <c r="C58" s="64"/>
      <c r="D58" s="33"/>
    </row>
    <row r="59" spans="2:18" x14ac:dyDescent="0.25">
      <c r="B59" s="62" t="s">
        <v>67</v>
      </c>
      <c r="C59" s="64"/>
      <c r="D59" s="33">
        <v>267.39999999999998</v>
      </c>
    </row>
    <row r="60" spans="2:18" x14ac:dyDescent="0.25">
      <c r="B60" s="59" t="s">
        <v>68</v>
      </c>
      <c r="C60" s="61"/>
      <c r="D60" s="36">
        <f>SUM(D55:D59)</f>
        <v>267.39999999999998</v>
      </c>
    </row>
    <row r="61" spans="2:18" x14ac:dyDescent="0.25">
      <c r="B61" s="59"/>
      <c r="C61" s="61"/>
      <c r="D61" s="36"/>
    </row>
    <row r="62" spans="2:18" s="1" customFormat="1" x14ac:dyDescent="0.25">
      <c r="B62" s="59" t="s">
        <v>118</v>
      </c>
      <c r="C62" s="61"/>
      <c r="D62" s="36">
        <f>D53-D60</f>
        <v>178.10000000000002</v>
      </c>
    </row>
    <row r="63" spans="2:18" x14ac:dyDescent="0.25"/>
    <row r="64" spans="2:18" x14ac:dyDescent="0.25"/>
    <row r="65" spans="2:10" x14ac:dyDescent="0.25">
      <c r="B65" t="s">
        <v>125</v>
      </c>
      <c r="D65" t="s">
        <v>53</v>
      </c>
      <c r="E65" t="s">
        <v>123</v>
      </c>
      <c r="J65" t="s">
        <v>54</v>
      </c>
    </row>
    <row r="66" spans="2:10" x14ac:dyDescent="0.25"/>
    <row r="67" spans="2:10" x14ac:dyDescent="0.25">
      <c r="B67" t="s">
        <v>126</v>
      </c>
      <c r="D67" t="s">
        <v>53</v>
      </c>
      <c r="E67" t="s">
        <v>124</v>
      </c>
      <c r="J67" t="s">
        <v>54</v>
      </c>
    </row>
    <row r="68" spans="2:10" x14ac:dyDescent="0.25"/>
    <row r="69" spans="2:10" x14ac:dyDescent="0.25"/>
    <row r="70" spans="2:10" x14ac:dyDescent="0.25"/>
    <row r="71" spans="2:10" hidden="1" x14ac:dyDescent="0.25"/>
    <row r="72" spans="2:10" hidden="1" x14ac:dyDescent="0.25"/>
    <row r="73" spans="2:10" hidden="1" x14ac:dyDescent="0.25"/>
    <row r="74" spans="2:10" hidden="1" x14ac:dyDescent="0.25"/>
    <row r="75" spans="2:10" hidden="1" x14ac:dyDescent="0.25"/>
    <row r="76" spans="2:10" hidden="1" x14ac:dyDescent="0.25"/>
    <row r="77" spans="2:10" hidden="1" x14ac:dyDescent="0.25"/>
    <row r="78" spans="2:10" hidden="1" x14ac:dyDescent="0.25"/>
    <row r="79" spans="2:10" hidden="1" x14ac:dyDescent="0.25"/>
    <row r="80" spans="2:1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x14ac:dyDescent="0.25"/>
  </sheetData>
  <mergeCells count="43">
    <mergeCell ref="F56:J56"/>
    <mergeCell ref="F57:J57"/>
    <mergeCell ref="F49:J49"/>
    <mergeCell ref="B10:B11"/>
    <mergeCell ref="C10:C11"/>
    <mergeCell ref="B47:C47"/>
    <mergeCell ref="B48:C48"/>
    <mergeCell ref="B49:C49"/>
    <mergeCell ref="F55:J55"/>
    <mergeCell ref="G10:I10"/>
    <mergeCell ref="J10:L10"/>
    <mergeCell ref="F53:J53"/>
    <mergeCell ref="F54:J54"/>
    <mergeCell ref="B62:C62"/>
    <mergeCell ref="B46:C46"/>
    <mergeCell ref="B56:C56"/>
    <mergeCell ref="B57:C57"/>
    <mergeCell ref="B58:C58"/>
    <mergeCell ref="B59:C59"/>
    <mergeCell ref="B60:C60"/>
    <mergeCell ref="B61:C61"/>
    <mergeCell ref="B50:C50"/>
    <mergeCell ref="B51:C51"/>
    <mergeCell ref="B52:C52"/>
    <mergeCell ref="B53:C53"/>
    <mergeCell ref="B54:C54"/>
    <mergeCell ref="B55:C55"/>
    <mergeCell ref="M49:Q49"/>
    <mergeCell ref="M50:Q50"/>
    <mergeCell ref="M51:Q51"/>
    <mergeCell ref="M52:Q52"/>
    <mergeCell ref="D10:F10"/>
    <mergeCell ref="F50:J50"/>
    <mergeCell ref="F52:J52"/>
    <mergeCell ref="F51:J51"/>
    <mergeCell ref="M10:O10"/>
    <mergeCell ref="P10:R10"/>
    <mergeCell ref="F47:J47"/>
    <mergeCell ref="F48:J48"/>
    <mergeCell ref="F46:J46"/>
    <mergeCell ref="M46:Q46"/>
    <mergeCell ref="M47:Q47"/>
    <mergeCell ref="M48:Q48"/>
  </mergeCells>
  <pageMargins left="0.70866141732283472" right="0.70866141732283472" top="0.78740157480314965" bottom="0.78740157480314965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 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Pöselt Lukáš</cp:lastModifiedBy>
  <cp:lastPrinted>2017-08-22T09:36:34Z</cp:lastPrinted>
  <dcterms:created xsi:type="dcterms:W3CDTF">2017-02-23T12:10:09Z</dcterms:created>
  <dcterms:modified xsi:type="dcterms:W3CDTF">2022-08-02T08:00:08Z</dcterms:modified>
</cp:coreProperties>
</file>