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PŘÍSPĚVKOVÉ ORGANIZACE\NR\"/>
    </mc:Choice>
  </mc:AlternateContent>
  <bookViews>
    <workbookView xWindow="0" yWindow="0" windowWidth="28800" windowHeight="12135"/>
  </bookViews>
  <sheets>
    <sheet name="NR 2020" sheetId="1" r:id="rId1"/>
  </sheets>
  <definedNames>
    <definedName name="_xlnm.Print_Area" localSheetId="0">'NR 2020'!$A$1:$AC$70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0" i="1" l="1"/>
  <c r="AA41" i="1" s="1"/>
  <c r="W40" i="1"/>
  <c r="O40" i="1"/>
  <c r="O41" i="1" s="1"/>
  <c r="K40" i="1"/>
  <c r="AB39" i="1"/>
  <c r="AA39" i="1"/>
  <c r="Z39" i="1"/>
  <c r="X39" i="1"/>
  <c r="X40" i="1" s="1"/>
  <c r="W39" i="1"/>
  <c r="V39" i="1"/>
  <c r="U39" i="1"/>
  <c r="T39" i="1"/>
  <c r="T40" i="1" s="1"/>
  <c r="R39" i="1"/>
  <c r="Q39" i="1"/>
  <c r="P39" i="1"/>
  <c r="S39" i="1" s="1"/>
  <c r="O39" i="1"/>
  <c r="N39" i="1"/>
  <c r="L39" i="1"/>
  <c r="L40" i="1" s="1"/>
  <c r="K39" i="1"/>
  <c r="J39" i="1"/>
  <c r="I39" i="1"/>
  <c r="H39" i="1"/>
  <c r="H40" i="1" s="1"/>
  <c r="F39" i="1"/>
  <c r="E39" i="1"/>
  <c r="D39" i="1"/>
  <c r="D40" i="1" s="1"/>
  <c r="AA24" i="1"/>
  <c r="AB24" i="1" s="1"/>
  <c r="Z24" i="1"/>
  <c r="Z40" i="1" s="1"/>
  <c r="Y24" i="1"/>
  <c r="X24" i="1"/>
  <c r="W24" i="1"/>
  <c r="V24" i="1"/>
  <c r="V40" i="1" s="1"/>
  <c r="U24" i="1"/>
  <c r="U40" i="1" s="1"/>
  <c r="U41" i="1" s="1"/>
  <c r="T24" i="1"/>
  <c r="R24" i="1"/>
  <c r="R40" i="1" s="1"/>
  <c r="Q24" i="1"/>
  <c r="Q40" i="1" s="1"/>
  <c r="P24" i="1"/>
  <c r="S24" i="1" s="1"/>
  <c r="S40" i="1" s="1"/>
  <c r="O24" i="1"/>
  <c r="N24" i="1"/>
  <c r="N40" i="1" s="1"/>
  <c r="M24" i="1"/>
  <c r="L24" i="1"/>
  <c r="K24" i="1"/>
  <c r="J24" i="1"/>
  <c r="J40" i="1" s="1"/>
  <c r="I24" i="1"/>
  <c r="I40" i="1" s="1"/>
  <c r="I41" i="1" s="1"/>
  <c r="H24" i="1"/>
  <c r="F24" i="1"/>
  <c r="F40" i="1" s="1"/>
  <c r="E24" i="1"/>
  <c r="E40" i="1" s="1"/>
  <c r="D24" i="1"/>
  <c r="G24" i="1" s="1"/>
  <c r="M40" i="1" l="1"/>
  <c r="AB41" i="1"/>
  <c r="Y39" i="1"/>
  <c r="Y40" i="1" s="1"/>
  <c r="P40" i="1"/>
  <c r="AB40" i="1"/>
  <c r="G39" i="1"/>
  <c r="G40" i="1" s="1"/>
  <c r="M39" i="1"/>
</calcChain>
</file>

<file path=xl/sharedStrings.xml><?xml version="1.0" encoding="utf-8"?>
<sst xmlns="http://schemas.openxmlformats.org/spreadsheetml/2006/main" count="198" uniqueCount="110">
  <si>
    <t>Návrh rozpočtu 2020</t>
  </si>
  <si>
    <t>Název organizace:</t>
  </si>
  <si>
    <t>Technické služby města Chomutova, příspěvková organizace</t>
  </si>
  <si>
    <t>IČO:</t>
  </si>
  <si>
    <t>Sídlo:</t>
  </si>
  <si>
    <t>náměstí 1. máje 89, 430 01 Chomutov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</si>
  <si>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</si>
  <si>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</si>
  <si>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</si>
  <si>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</si>
  <si>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</si>
  <si>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</si>
  <si>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</si>
  <si>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</si>
  <si>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</si>
  <si>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</si>
  <si>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</si>
  <si>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</si>
  <si>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</si>
  <si>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</si>
  <si>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</si>
  <si>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</si>
  <si>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</si>
  <si>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</si>
  <si>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</si>
  <si>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</si>
  <si>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</si>
  <si>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</si>
  <si>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</si>
  <si>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</si>
  <si>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</si>
  <si>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</si>
  <si>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</si>
  <si>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</si>
  <si>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</si>
  <si>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</si>
  <si>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</si>
  <si>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</si>
  <si>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</si>
  <si>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</si>
  <si>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</si>
  <si>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</si>
  <si>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</si>
  <si>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</si>
  <si>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</si>
  <si>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</si>
  <si>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</si>
  <si>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</si>
  <si>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</si>
  <si>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</si>
  <si>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</si>
  <si>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</si>
  <si>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</si>
  <si>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</si>
  <si>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</si>
  <si>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</si>
  <si>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</si>
  <si>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</si>
  <si>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</si>
  <si>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</si>
  <si>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</si>
  <si>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</si>
  <si>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</si>
  <si>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</si>
  <si>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</si>
  <si>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</si>
  <si>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</si>
  <si>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</si>
  <si>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</si>
  <si>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</si>
  <si>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</si>
  <si>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</si>
  <si>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</si>
  <si>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</si>
  <si>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</si>
  <si>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</si>
  <si>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</si>
  <si>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</si>
  <si>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</si>
  <si>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</si>
  <si>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</si>
  <si>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</si>
  <si>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ostatní z IF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</si>
  <si>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</si>
  <si>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</si>
  <si>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</si>
  <si>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</si>
  <si>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</si>
  <si>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</si>
  <si>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</si>
  <si>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</si>
  <si>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</si>
  <si>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Skutečnost k 30.6.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</si>
  <si>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</si>
  <si>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</si>
  <si>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</si>
  <si>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</si>
  <si>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</si>
  <si>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</si>
  <si>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</si>
  <si>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</si>
  <si>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</si>
  <si>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</si>
  <si>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Komentář k návrhu rozpočtu:</t>
  </si>
  <si>
    <t>Dne:</t>
  </si>
  <si>
    <t xml:space="preserve">Sestavil: </t>
  </si>
  <si>
    <t>Ing. Petra Langhammerová</t>
  </si>
  <si>
    <t xml:space="preserve">Schválil: </t>
  </si>
  <si>
    <t>Ing. Zbyněk Koblížek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</si>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</sst>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0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FF0000"/>
    <pageSetUpPr fitToPage="1"/>
  </sheetPr>
  <dimension ref="A1:AD276"/>
  <sheetViews>
    <sheetView showGridLines="0" tabSelected="1" topLeftCell="A42" zoomScale="80" zoomScaleNormal="80" zoomScaleSheetLayoutView="80" workbookViewId="0">
      <selection activeCell="H58" sqref="H5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9" width="15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03" bestFit="1" customWidth="1"/>
    <col min="14" max="14" width="13.28515625" customWidth="1"/>
    <col min="15" max="15" width="15" customWidth="1"/>
    <col min="16" max="18" width="16.42578125" customWidth="1"/>
    <col min="19" max="19" width="21.140625" customWidth="1"/>
    <col min="20" max="20" width="12.42578125" customWidth="1"/>
    <col min="21" max="21" width="16.140625" customWidth="1"/>
    <col min="22" max="22" width="16.140625" bestFit="1" customWidth="1"/>
    <col min="23" max="23" width="14.140625" bestFit="1" customWidth="1"/>
    <col min="24" max="24" width="15.28515625" customWidth="1"/>
    <col min="25" max="25" width="21.85546875" customWidth="1"/>
    <col min="26" max="26" width="14.7109375" customWidth="1"/>
    <col min="27" max="27" width="13.28515625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79065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>
        <v>0</v>
      </c>
      <c r="E15" s="45">
        <v>0</v>
      </c>
      <c r="F15" s="46">
        <v>14419887.290000001</v>
      </c>
      <c r="G15" s="47">
        <v>14419887.290000001</v>
      </c>
      <c r="H15" s="48">
        <v>14441048.589999998</v>
      </c>
      <c r="I15" s="49">
        <v>28860935.879999999</v>
      </c>
      <c r="J15" s="44">
        <v>0</v>
      </c>
      <c r="K15" s="45">
        <v>0</v>
      </c>
      <c r="L15" s="46">
        <v>15250000</v>
      </c>
      <c r="M15" s="47">
        <v>15250000</v>
      </c>
      <c r="N15" s="48">
        <v>14487000</v>
      </c>
      <c r="O15" s="49">
        <v>29737000</v>
      </c>
      <c r="P15" s="44">
        <v>0</v>
      </c>
      <c r="Q15" s="45">
        <v>0</v>
      </c>
      <c r="R15" s="46">
        <v>8646871.8999999985</v>
      </c>
      <c r="S15" s="47">
        <v>8646871.8999999985</v>
      </c>
      <c r="T15" s="48">
        <v>6920786.8299999991</v>
      </c>
      <c r="U15" s="49">
        <v>15567658.729999997</v>
      </c>
      <c r="V15" s="44">
        <v>0</v>
      </c>
      <c r="W15" s="45">
        <v>0</v>
      </c>
      <c r="X15" s="46">
        <v>16230000</v>
      </c>
      <c r="Y15" s="47">
        <v>16230000</v>
      </c>
      <c r="Z15" s="48">
        <v>15050000</v>
      </c>
      <c r="AA15" s="49">
        <v>31280000</v>
      </c>
      <c r="AB15" s="50">
        <v>1.0518882200625483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120461000</v>
      </c>
      <c r="E16" s="54">
        <v>0</v>
      </c>
      <c r="F16" s="54">
        <v>0</v>
      </c>
      <c r="G16" s="55">
        <v>120461000</v>
      </c>
      <c r="H16" s="56">
        <v>0</v>
      </c>
      <c r="I16" s="49">
        <v>120461000</v>
      </c>
      <c r="J16" s="53">
        <v>128860500</v>
      </c>
      <c r="K16" s="54">
        <v>0</v>
      </c>
      <c r="L16" s="54">
        <v>0</v>
      </c>
      <c r="M16" s="55">
        <v>128860500</v>
      </c>
      <c r="N16" s="56">
        <v>0</v>
      </c>
      <c r="O16" s="49">
        <v>128860500</v>
      </c>
      <c r="P16" s="53">
        <v>63200000</v>
      </c>
      <c r="Q16" s="54">
        <v>0</v>
      </c>
      <c r="R16" s="54">
        <v>0</v>
      </c>
      <c r="S16" s="55">
        <v>63200000</v>
      </c>
      <c r="T16" s="56">
        <v>0</v>
      </c>
      <c r="U16" s="49">
        <v>63200000</v>
      </c>
      <c r="V16" s="53">
        <v>127400000</v>
      </c>
      <c r="W16" s="54">
        <v>0</v>
      </c>
      <c r="X16" s="54">
        <v>0</v>
      </c>
      <c r="Y16" s="55">
        <v>127400000</v>
      </c>
      <c r="Z16" s="56">
        <v>0</v>
      </c>
      <c r="AA16" s="49">
        <v>127400000</v>
      </c>
      <c r="AB16" s="50">
        <v>0.98866603807993914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0</v>
      </c>
      <c r="E17" s="59">
        <v>0</v>
      </c>
      <c r="F17" s="59">
        <v>0</v>
      </c>
      <c r="G17" s="55">
        <v>0</v>
      </c>
      <c r="H17" s="60">
        <v>0</v>
      </c>
      <c r="I17" s="49">
        <v>0</v>
      </c>
      <c r="J17" s="58">
        <v>0</v>
      </c>
      <c r="K17" s="59">
        <v>0</v>
      </c>
      <c r="L17" s="59">
        <v>0</v>
      </c>
      <c r="M17" s="55">
        <v>0</v>
      </c>
      <c r="N17" s="60">
        <v>0</v>
      </c>
      <c r="O17" s="49">
        <v>0</v>
      </c>
      <c r="P17" s="58">
        <v>0</v>
      </c>
      <c r="Q17" s="59">
        <v>0</v>
      </c>
      <c r="R17" s="59">
        <v>0</v>
      </c>
      <c r="S17" s="55">
        <v>0</v>
      </c>
      <c r="T17" s="60">
        <v>0</v>
      </c>
      <c r="U17" s="49">
        <v>0</v>
      </c>
      <c r="V17" s="58">
        <v>0</v>
      </c>
      <c r="W17" s="59">
        <v>0</v>
      </c>
      <c r="X17" s="59">
        <v>0</v>
      </c>
      <c r="Y17" s="55">
        <v>0</v>
      </c>
      <c r="Z17" s="60">
        <v>0</v>
      </c>
      <c r="AA17" s="49">
        <v>0</v>
      </c>
      <c r="AB17" s="50" t="e">
        <v>#DIV/0!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>
        <v>0</v>
      </c>
      <c r="E18" s="63">
        <v>988254</v>
      </c>
      <c r="F18" s="59">
        <v>0</v>
      </c>
      <c r="G18" s="55">
        <v>988254</v>
      </c>
      <c r="H18" s="48">
        <v>0</v>
      </c>
      <c r="I18" s="49">
        <v>988254</v>
      </c>
      <c r="J18" s="62">
        <v>0</v>
      </c>
      <c r="K18" s="63">
        <v>1510000</v>
      </c>
      <c r="L18" s="59">
        <v>0</v>
      </c>
      <c r="M18" s="55">
        <v>1510000</v>
      </c>
      <c r="N18" s="48">
        <v>0</v>
      </c>
      <c r="O18" s="49">
        <v>1510000</v>
      </c>
      <c r="P18" s="62">
        <v>0</v>
      </c>
      <c r="Q18" s="63">
        <v>77500</v>
      </c>
      <c r="R18" s="59">
        <v>0</v>
      </c>
      <c r="S18" s="55">
        <v>77500</v>
      </c>
      <c r="T18" s="48">
        <v>0</v>
      </c>
      <c r="U18" s="49">
        <v>77500</v>
      </c>
      <c r="V18" s="62">
        <v>0</v>
      </c>
      <c r="W18" s="63">
        <v>1261073</v>
      </c>
      <c r="X18" s="59">
        <v>0</v>
      </c>
      <c r="Y18" s="55">
        <v>1261073</v>
      </c>
      <c r="Z18" s="48">
        <v>0</v>
      </c>
      <c r="AA18" s="49">
        <v>1261073</v>
      </c>
      <c r="AB18" s="50">
        <v>0.83514768211920531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>
        <v>0</v>
      </c>
      <c r="E19" s="59">
        <v>0</v>
      </c>
      <c r="F19" s="66">
        <v>0</v>
      </c>
      <c r="G19" s="55">
        <v>0</v>
      </c>
      <c r="H19" s="67">
        <v>0</v>
      </c>
      <c r="I19" s="49">
        <v>0</v>
      </c>
      <c r="J19" s="65">
        <v>0</v>
      </c>
      <c r="K19" s="59">
        <v>0</v>
      </c>
      <c r="L19" s="66">
        <v>921792</v>
      </c>
      <c r="M19" s="55">
        <v>921792</v>
      </c>
      <c r="N19" s="67">
        <v>0</v>
      </c>
      <c r="O19" s="49">
        <v>921792</v>
      </c>
      <c r="P19" s="65">
        <v>0</v>
      </c>
      <c r="Q19" s="59">
        <v>0</v>
      </c>
      <c r="R19" s="66">
        <v>0</v>
      </c>
      <c r="S19" s="55">
        <v>0</v>
      </c>
      <c r="T19" s="67">
        <v>0</v>
      </c>
      <c r="U19" s="49">
        <v>0</v>
      </c>
      <c r="V19" s="65">
        <v>0</v>
      </c>
      <c r="W19" s="59">
        <v>0</v>
      </c>
      <c r="X19" s="66">
        <v>0</v>
      </c>
      <c r="Y19" s="55">
        <v>0</v>
      </c>
      <c r="Z19" s="67">
        <v>0</v>
      </c>
      <c r="AA19" s="49">
        <v>0</v>
      </c>
      <c r="AB19" s="50">
        <v>0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>
        <v>0</v>
      </c>
      <c r="E20" s="54">
        <v>0</v>
      </c>
      <c r="F20" s="69">
        <v>0</v>
      </c>
      <c r="G20" s="55"/>
      <c r="H20" s="67">
        <v>0</v>
      </c>
      <c r="I20" s="49">
        <v>0</v>
      </c>
      <c r="J20" s="62">
        <v>0</v>
      </c>
      <c r="K20" s="54">
        <v>0</v>
      </c>
      <c r="L20" s="69">
        <v>0</v>
      </c>
      <c r="M20" s="55">
        <v>0</v>
      </c>
      <c r="N20" s="67">
        <v>0</v>
      </c>
      <c r="O20" s="49">
        <v>0</v>
      </c>
      <c r="P20" s="62">
        <v>0</v>
      </c>
      <c r="Q20" s="54">
        <v>0</v>
      </c>
      <c r="R20" s="69">
        <v>1063.25</v>
      </c>
      <c r="S20" s="55">
        <v>1063.25</v>
      </c>
      <c r="T20" s="67">
        <v>0</v>
      </c>
      <c r="U20" s="49">
        <v>1063.25</v>
      </c>
      <c r="V20" s="62">
        <v>0</v>
      </c>
      <c r="W20" s="54">
        <v>0</v>
      </c>
      <c r="X20" s="69">
        <v>0</v>
      </c>
      <c r="Y20" s="55">
        <v>0</v>
      </c>
      <c r="Z20" s="67">
        <v>0</v>
      </c>
      <c r="AA20" s="49">
        <v>0</v>
      </c>
      <c r="AB20" s="50" t="e">
        <v>#DIV/0!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>
        <v>0</v>
      </c>
      <c r="E21" s="54">
        <v>0</v>
      </c>
      <c r="F21" s="69">
        <v>2741534.16</v>
      </c>
      <c r="G21" s="55">
        <v>2741534.16</v>
      </c>
      <c r="H21" s="71">
        <v>12301.37</v>
      </c>
      <c r="I21" s="49">
        <v>2753835.5300000003</v>
      </c>
      <c r="J21" s="62">
        <v>0</v>
      </c>
      <c r="K21" s="54">
        <v>0</v>
      </c>
      <c r="L21" s="69">
        <v>0</v>
      </c>
      <c r="M21" s="55">
        <v>0</v>
      </c>
      <c r="N21" s="71">
        <v>0</v>
      </c>
      <c r="O21" s="49">
        <v>0</v>
      </c>
      <c r="P21" s="62">
        <v>0</v>
      </c>
      <c r="Q21" s="54">
        <v>0</v>
      </c>
      <c r="R21" s="69">
        <v>1344126.7799999998</v>
      </c>
      <c r="S21" s="55">
        <v>1344126.7799999998</v>
      </c>
      <c r="T21" s="71">
        <v>4825.01</v>
      </c>
      <c r="U21" s="49">
        <v>1348951.7899999998</v>
      </c>
      <c r="V21" s="62">
        <v>0</v>
      </c>
      <c r="W21" s="54">
        <v>0</v>
      </c>
      <c r="X21" s="69">
        <v>1396342</v>
      </c>
      <c r="Y21" s="55">
        <v>1396342</v>
      </c>
      <c r="Z21" s="71">
        <v>6000</v>
      </c>
      <c r="AA21" s="49">
        <v>1402342</v>
      </c>
      <c r="AB21" s="50" t="e">
        <v>#DIV/0!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>
        <v>0</v>
      </c>
      <c r="E22" s="54">
        <v>0</v>
      </c>
      <c r="F22" s="69">
        <v>0</v>
      </c>
      <c r="G22" s="55">
        <v>0</v>
      </c>
      <c r="H22" s="71">
        <v>0</v>
      </c>
      <c r="I22" s="49">
        <v>0</v>
      </c>
      <c r="J22" s="62">
        <v>0</v>
      </c>
      <c r="K22" s="54">
        <v>0</v>
      </c>
      <c r="L22" s="69">
        <v>0</v>
      </c>
      <c r="M22" s="55">
        <v>0</v>
      </c>
      <c r="N22" s="71">
        <v>0</v>
      </c>
      <c r="O22" s="49">
        <v>0</v>
      </c>
      <c r="P22" s="62">
        <v>0</v>
      </c>
      <c r="Q22" s="54">
        <v>0</v>
      </c>
      <c r="R22" s="69">
        <v>0</v>
      </c>
      <c r="S22" s="55">
        <v>0</v>
      </c>
      <c r="T22" s="71">
        <v>0</v>
      </c>
      <c r="U22" s="49">
        <v>0</v>
      </c>
      <c r="V22" s="62">
        <v>0</v>
      </c>
      <c r="W22" s="54">
        <v>0</v>
      </c>
      <c r="X22" s="69">
        <v>625000</v>
      </c>
      <c r="Y22" s="55">
        <v>625000</v>
      </c>
      <c r="Z22" s="71">
        <v>0</v>
      </c>
      <c r="AA22" s="49">
        <v>625000</v>
      </c>
      <c r="AB22" s="50" t="e">
        <v>#DIV/0!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>
        <v>0</v>
      </c>
      <c r="E23" s="75">
        <v>0</v>
      </c>
      <c r="F23" s="76">
        <v>0</v>
      </c>
      <c r="G23" s="77">
        <v>0</v>
      </c>
      <c r="H23" s="78">
        <v>0</v>
      </c>
      <c r="I23" s="79">
        <v>0</v>
      </c>
      <c r="J23" s="74">
        <v>0</v>
      </c>
      <c r="K23" s="75">
        <v>0</v>
      </c>
      <c r="L23" s="76">
        <v>0</v>
      </c>
      <c r="M23" s="77">
        <v>0</v>
      </c>
      <c r="N23" s="78">
        <v>0</v>
      </c>
      <c r="O23" s="79">
        <v>0</v>
      </c>
      <c r="P23" s="74">
        <v>0</v>
      </c>
      <c r="Q23" s="75">
        <v>0</v>
      </c>
      <c r="R23" s="76">
        <v>0</v>
      </c>
      <c r="S23" s="77">
        <v>0</v>
      </c>
      <c r="T23" s="78">
        <v>0</v>
      </c>
      <c r="U23" s="79">
        <v>0</v>
      </c>
      <c r="V23" s="74">
        <v>0</v>
      </c>
      <c r="W23" s="75">
        <v>0</v>
      </c>
      <c r="X23" s="76">
        <v>0</v>
      </c>
      <c r="Y23" s="77">
        <v>0</v>
      </c>
      <c r="Z23" s="78">
        <v>0</v>
      </c>
      <c r="AA23" s="79">
        <v>0</v>
      </c>
      <c r="AB23" s="80" t="e"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120461000</v>
      </c>
      <c r="E24" s="84">
        <f>SUM(E15:E21)</f>
        <v>988254</v>
      </c>
      <c r="F24" s="84">
        <f>SUM(F15:F21)</f>
        <v>17161421.450000003</v>
      </c>
      <c r="G24" s="85">
        <f>SUM(D24:F24)</f>
        <v>138610675.44999999</v>
      </c>
      <c r="H24" s="86">
        <f>SUM(H15:H21)</f>
        <v>14453349.959999997</v>
      </c>
      <c r="I24" s="86">
        <f>SUM(I15:I21)</f>
        <v>153064025.41</v>
      </c>
      <c r="J24" s="83">
        <f>SUM(J15:J21)</f>
        <v>128860500</v>
      </c>
      <c r="K24" s="84">
        <f>SUM(K15:K21)</f>
        <v>1510000</v>
      </c>
      <c r="L24" s="84">
        <f>SUM(L15:L21)</f>
        <v>16171792</v>
      </c>
      <c r="M24" s="85">
        <f>SUM(J24:L24)</f>
        <v>146542292</v>
      </c>
      <c r="N24" s="86">
        <f>SUM(N15:N21)</f>
        <v>14487000</v>
      </c>
      <c r="O24" s="86">
        <f>SUM(O15:O21)</f>
        <v>161029292</v>
      </c>
      <c r="P24" s="83">
        <f>SUM(P15:P21)</f>
        <v>63200000</v>
      </c>
      <c r="Q24" s="84">
        <f>SUM(Q15:Q21)</f>
        <v>77500</v>
      </c>
      <c r="R24" s="84">
        <f>SUM(R15:R21)</f>
        <v>9992061.9299999978</v>
      </c>
      <c r="S24" s="85">
        <f>SUM(P24:R24)</f>
        <v>73269561.929999992</v>
      </c>
      <c r="T24" s="86">
        <f>SUM(T15:T21)</f>
        <v>6925611.8399999989</v>
      </c>
      <c r="U24" s="86">
        <f>SUM(U15:U21)</f>
        <v>80195173.769999996</v>
      </c>
      <c r="V24" s="83">
        <f>SUM(V15:V21)</f>
        <v>127400000</v>
      </c>
      <c r="W24" s="84">
        <f>SUM(W15:W21)</f>
        <v>1261073</v>
      </c>
      <c r="X24" s="84">
        <f>SUM(X15:X21)</f>
        <v>17626342</v>
      </c>
      <c r="Y24" s="85">
        <f>SUM(V24:X24)</f>
        <v>146287415</v>
      </c>
      <c r="Z24" s="86">
        <f>SUM(Z15:Z21)</f>
        <v>15056000</v>
      </c>
      <c r="AA24" s="86">
        <f>SUM(AA15:AA21)</f>
        <v>161343415</v>
      </c>
      <c r="AB24" s="87">
        <f t="shared" ref="AB24" si="0">(AA24/O24)</f>
        <v>1.0019507196243527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4317264.6403270233</v>
      </c>
      <c r="E28" s="111">
        <v>0</v>
      </c>
      <c r="F28" s="111">
        <v>650475.6896729765</v>
      </c>
      <c r="G28" s="112">
        <v>4967740.33</v>
      </c>
      <c r="H28" s="112">
        <v>22338.870000000003</v>
      </c>
      <c r="I28" s="113">
        <v>4990079.2</v>
      </c>
      <c r="J28" s="114">
        <v>2429715.2000000002</v>
      </c>
      <c r="K28" s="111">
        <v>0</v>
      </c>
      <c r="L28" s="111">
        <v>331324.79999999999</v>
      </c>
      <c r="M28" s="112">
        <v>2761040</v>
      </c>
      <c r="N28" s="112">
        <v>25500</v>
      </c>
      <c r="O28" s="113">
        <v>2786540</v>
      </c>
      <c r="P28" s="44">
        <v>2275359.5669546262</v>
      </c>
      <c r="Q28" s="111">
        <v>0</v>
      </c>
      <c r="R28" s="111">
        <v>362529.6530453735</v>
      </c>
      <c r="S28" s="112">
        <v>2637889.2199999997</v>
      </c>
      <c r="T28" s="112">
        <v>20915.780000000002</v>
      </c>
      <c r="U28" s="113">
        <v>2658804.9999999995</v>
      </c>
      <c r="V28" s="114">
        <v>2722735.6968463352</v>
      </c>
      <c r="W28" s="111">
        <v>0</v>
      </c>
      <c r="X28" s="111">
        <v>383663.13315366482</v>
      </c>
      <c r="Y28" s="112">
        <v>3106398.83</v>
      </c>
      <c r="Z28" s="112">
        <v>38000</v>
      </c>
      <c r="AA28" s="113">
        <v>3144398.83</v>
      </c>
      <c r="AB28" s="50">
        <v>1.1284240778887078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10242576.069475535</v>
      </c>
      <c r="E29" s="116">
        <v>0</v>
      </c>
      <c r="F29" s="116">
        <v>1543233.3405244646</v>
      </c>
      <c r="G29" s="117">
        <v>11785809.41</v>
      </c>
      <c r="H29" s="118">
        <v>2327500.81</v>
      </c>
      <c r="I29" s="49">
        <v>14113310.220000001</v>
      </c>
      <c r="J29" s="119">
        <v>9631025.9800000004</v>
      </c>
      <c r="K29" s="116">
        <v>0</v>
      </c>
      <c r="L29" s="116">
        <v>1269648</v>
      </c>
      <c r="M29" s="117">
        <v>10900673.98</v>
      </c>
      <c r="N29" s="118">
        <v>2025500</v>
      </c>
      <c r="O29" s="49">
        <v>12926173.98</v>
      </c>
      <c r="P29" s="119">
        <v>6230880.1845459584</v>
      </c>
      <c r="Q29" s="116">
        <v>0</v>
      </c>
      <c r="R29" s="116">
        <v>992756.86545404117</v>
      </c>
      <c r="S29" s="117">
        <v>7223637.0499999998</v>
      </c>
      <c r="T29" s="118">
        <v>1170678.2899999998</v>
      </c>
      <c r="U29" s="49">
        <v>8394315.3399999999</v>
      </c>
      <c r="V29" s="119">
        <v>9518710.0195216071</v>
      </c>
      <c r="W29" s="116">
        <v>0</v>
      </c>
      <c r="X29" s="116">
        <v>1341289.980478392</v>
      </c>
      <c r="Y29" s="117">
        <v>10860000</v>
      </c>
      <c r="Z29" s="118">
        <v>2407500</v>
      </c>
      <c r="AA29" s="49">
        <v>13267500</v>
      </c>
      <c r="AB29" s="50">
        <v>1.0264058042641322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7900432.1739481129</v>
      </c>
      <c r="E30" s="120">
        <v>0</v>
      </c>
      <c r="F30" s="120">
        <v>1190346.086051885</v>
      </c>
      <c r="G30" s="117">
        <v>9090778.2599999979</v>
      </c>
      <c r="H30" s="117">
        <v>53939.41</v>
      </c>
      <c r="I30" s="49">
        <v>9144717.6699999981</v>
      </c>
      <c r="J30" s="121">
        <v>7717277</v>
      </c>
      <c r="K30" s="120">
        <v>0</v>
      </c>
      <c r="L30" s="120">
        <v>973740</v>
      </c>
      <c r="M30" s="117">
        <v>8691017</v>
      </c>
      <c r="N30" s="117">
        <v>44000</v>
      </c>
      <c r="O30" s="49">
        <v>8735017</v>
      </c>
      <c r="P30" s="121">
        <v>3722320.0732189771</v>
      </c>
      <c r="Q30" s="120">
        <v>0</v>
      </c>
      <c r="R30" s="120">
        <v>593071.71678102296</v>
      </c>
      <c r="S30" s="117">
        <v>4315391.79</v>
      </c>
      <c r="T30" s="117">
        <v>37149.770000000004</v>
      </c>
      <c r="U30" s="49">
        <v>4352541.5599999996</v>
      </c>
      <c r="V30" s="121">
        <v>7675446.0074540256</v>
      </c>
      <c r="W30" s="120">
        <v>0</v>
      </c>
      <c r="X30" s="120">
        <v>1081553.9925459742</v>
      </c>
      <c r="Y30" s="117">
        <v>8757000</v>
      </c>
      <c r="Z30" s="117">
        <v>65000</v>
      </c>
      <c r="AA30" s="49">
        <v>8822000</v>
      </c>
      <c r="AB30" s="50">
        <v>1.0099579657372162</v>
      </c>
      <c r="AC30" s="3"/>
      <c r="AD30" s="3"/>
    </row>
    <row r="31" spans="1:30" x14ac:dyDescent="0.25">
      <c r="A31" s="1"/>
      <c r="B31" s="51" t="s">
        <v>56</v>
      </c>
      <c r="C31" s="70" t="s">
        <v>57</v>
      </c>
      <c r="D31" s="120">
        <v>26480881.626467392</v>
      </c>
      <c r="E31" s="120">
        <v>0</v>
      </c>
      <c r="F31" s="120">
        <v>3989834.1135326046</v>
      </c>
      <c r="G31" s="117">
        <v>30470715.739999995</v>
      </c>
      <c r="H31" s="117">
        <v>3946598.0500000003</v>
      </c>
      <c r="I31" s="49">
        <v>34417313.789999992</v>
      </c>
      <c r="J31" s="121">
        <v>26883658.670000002</v>
      </c>
      <c r="K31" s="120">
        <v>0</v>
      </c>
      <c r="L31" s="120">
        <v>3657851.5</v>
      </c>
      <c r="M31" s="117">
        <v>30541510.170000002</v>
      </c>
      <c r="N31" s="117">
        <v>3858400</v>
      </c>
      <c r="O31" s="49">
        <v>34399910.170000002</v>
      </c>
      <c r="P31" s="121">
        <v>14141389.171971535</v>
      </c>
      <c r="Q31" s="120">
        <v>0</v>
      </c>
      <c r="R31" s="120">
        <v>2253126.4880284634</v>
      </c>
      <c r="S31" s="117">
        <v>16394515.659999998</v>
      </c>
      <c r="T31" s="117">
        <v>2011804.0700000003</v>
      </c>
      <c r="U31" s="49">
        <v>18406319.729999997</v>
      </c>
      <c r="V31" s="121">
        <v>25698764.067437712</v>
      </c>
      <c r="W31" s="120">
        <v>0</v>
      </c>
      <c r="X31" s="120">
        <v>3621235.9325622888</v>
      </c>
      <c r="Y31" s="117">
        <v>29320000</v>
      </c>
      <c r="Z31" s="117">
        <v>4296180</v>
      </c>
      <c r="AA31" s="49">
        <v>33616180</v>
      </c>
      <c r="AB31" s="50">
        <v>0.97721708672706098</v>
      </c>
      <c r="AC31" s="3"/>
      <c r="AD31" s="3"/>
    </row>
    <row r="32" spans="1:30" x14ac:dyDescent="0.25">
      <c r="A32" s="1"/>
      <c r="B32" s="51" t="s">
        <v>58</v>
      </c>
      <c r="C32" s="70" t="s">
        <v>59</v>
      </c>
      <c r="D32" s="120">
        <v>40138795.633797742</v>
      </c>
      <c r="E32" s="120">
        <v>988254</v>
      </c>
      <c r="F32" s="120">
        <v>6196549.9462022558</v>
      </c>
      <c r="G32" s="117">
        <v>47323599.579999998</v>
      </c>
      <c r="H32" s="117">
        <v>2653082.42</v>
      </c>
      <c r="I32" s="49">
        <v>49976682</v>
      </c>
      <c r="J32" s="122">
        <v>47214454.68</v>
      </c>
      <c r="K32" s="120">
        <v>1510000</v>
      </c>
      <c r="L32" s="120">
        <v>5863695.0999999996</v>
      </c>
      <c r="M32" s="117">
        <v>54588149.780000001</v>
      </c>
      <c r="N32" s="117">
        <v>2740259.1</v>
      </c>
      <c r="O32" s="49">
        <v>57328408.880000003</v>
      </c>
      <c r="P32" s="121">
        <v>20847091.915326603</v>
      </c>
      <c r="Q32" s="120">
        <v>77500</v>
      </c>
      <c r="R32" s="120">
        <v>3333884.0846733968</v>
      </c>
      <c r="S32" s="117">
        <v>24258476</v>
      </c>
      <c r="T32" s="117">
        <v>1279875</v>
      </c>
      <c r="U32" s="49">
        <v>25538351</v>
      </c>
      <c r="V32" s="122">
        <v>51600269.728187494</v>
      </c>
      <c r="W32" s="120">
        <v>450000</v>
      </c>
      <c r="X32" s="120">
        <v>7334450.2694624998</v>
      </c>
      <c r="Y32" s="117">
        <v>59384719.997649997</v>
      </c>
      <c r="Z32" s="117">
        <v>2711000</v>
      </c>
      <c r="AA32" s="49">
        <v>62095719.997649997</v>
      </c>
      <c r="AB32" s="50">
        <v>1.0831579178767885</v>
      </c>
      <c r="AC32" s="3"/>
      <c r="AD32" s="3"/>
    </row>
    <row r="33" spans="1:30" x14ac:dyDescent="0.25">
      <c r="A33" s="1"/>
      <c r="B33" s="51" t="s">
        <v>60</v>
      </c>
      <c r="C33" s="64" t="s">
        <v>61</v>
      </c>
      <c r="D33" s="120">
        <v>39547812.206871517</v>
      </c>
      <c r="E33" s="120">
        <v>988254</v>
      </c>
      <c r="F33" s="120">
        <v>6107507.3731284831</v>
      </c>
      <c r="G33" s="117">
        <v>46643573.579999998</v>
      </c>
      <c r="H33" s="117">
        <v>2653082.42</v>
      </c>
      <c r="I33" s="49">
        <v>49296656</v>
      </c>
      <c r="J33" s="122">
        <v>46521310.539999999</v>
      </c>
      <c r="K33" s="120">
        <v>1510000</v>
      </c>
      <c r="L33" s="120">
        <v>5769175.4000000004</v>
      </c>
      <c r="M33" s="117">
        <v>53800485.939999998</v>
      </c>
      <c r="N33" s="117">
        <v>2737037.6</v>
      </c>
      <c r="O33" s="49">
        <v>56537523.539999999</v>
      </c>
      <c r="P33" s="121">
        <v>20463958.924483567</v>
      </c>
      <c r="Q33" s="120">
        <v>77500</v>
      </c>
      <c r="R33" s="120">
        <v>3272840.0755164335</v>
      </c>
      <c r="S33" s="117">
        <v>23814299</v>
      </c>
      <c r="T33" s="117">
        <v>1279875</v>
      </c>
      <c r="U33" s="49">
        <v>25094174</v>
      </c>
      <c r="V33" s="122">
        <v>50903458.083112016</v>
      </c>
      <c r="W33" s="120">
        <v>450000</v>
      </c>
      <c r="X33" s="120">
        <v>7236261.9145379765</v>
      </c>
      <c r="Y33" s="117">
        <v>58589719.99764999</v>
      </c>
      <c r="Z33" s="117">
        <v>2711000</v>
      </c>
      <c r="AA33" s="49">
        <v>61300719.99764999</v>
      </c>
      <c r="AB33" s="50">
        <v>1.0842484098950682</v>
      </c>
      <c r="AC33" s="3"/>
      <c r="AD33" s="3"/>
    </row>
    <row r="34" spans="1:30" x14ac:dyDescent="0.25">
      <c r="A34" s="1"/>
      <c r="B34" s="51" t="s">
        <v>62</v>
      </c>
      <c r="C34" s="123" t="s">
        <v>63</v>
      </c>
      <c r="D34" s="120">
        <v>590983.4269262267</v>
      </c>
      <c r="E34" s="120">
        <v>0</v>
      </c>
      <c r="F34" s="120">
        <v>89042.573073773267</v>
      </c>
      <c r="G34" s="117">
        <v>680026</v>
      </c>
      <c r="H34" s="117">
        <v>0</v>
      </c>
      <c r="I34" s="49">
        <v>680026</v>
      </c>
      <c r="J34" s="122">
        <v>693144.14</v>
      </c>
      <c r="K34" s="120">
        <v>0</v>
      </c>
      <c r="L34" s="120">
        <v>94519.7</v>
      </c>
      <c r="M34" s="117">
        <v>787663.84</v>
      </c>
      <c r="N34" s="117">
        <v>15000</v>
      </c>
      <c r="O34" s="49">
        <v>802663.84</v>
      </c>
      <c r="P34" s="121">
        <v>383132.99084303668</v>
      </c>
      <c r="Q34" s="120">
        <v>0</v>
      </c>
      <c r="R34" s="120">
        <v>61044.009156963337</v>
      </c>
      <c r="S34" s="117">
        <v>444177</v>
      </c>
      <c r="T34" s="117">
        <v>0</v>
      </c>
      <c r="U34" s="49">
        <v>444177</v>
      </c>
      <c r="V34" s="122">
        <v>696811.64507547684</v>
      </c>
      <c r="W34" s="120">
        <v>0</v>
      </c>
      <c r="X34" s="120">
        <v>98188.35492452317</v>
      </c>
      <c r="Y34" s="117">
        <v>795000</v>
      </c>
      <c r="Z34" s="117">
        <v>0</v>
      </c>
      <c r="AA34" s="49">
        <v>795000</v>
      </c>
      <c r="AB34" s="50">
        <v>0.99045199295386221</v>
      </c>
      <c r="AC34" s="3"/>
      <c r="AD34" s="3"/>
    </row>
    <row r="35" spans="1:30" x14ac:dyDescent="0.25">
      <c r="A35" s="1"/>
      <c r="B35" s="51" t="s">
        <v>64</v>
      </c>
      <c r="C35" s="70" t="s">
        <v>65</v>
      </c>
      <c r="D35" s="120">
        <v>14795868.527845848</v>
      </c>
      <c r="E35" s="120">
        <v>0</v>
      </c>
      <c r="F35" s="120">
        <v>2229270.9821541519</v>
      </c>
      <c r="G35" s="117">
        <v>17025139.510000002</v>
      </c>
      <c r="H35" s="117">
        <v>959914.48</v>
      </c>
      <c r="I35" s="49">
        <v>17985053.990000002</v>
      </c>
      <c r="J35" s="122">
        <v>17586259.380000003</v>
      </c>
      <c r="K35" s="120">
        <v>0</v>
      </c>
      <c r="L35" s="120">
        <v>2236280.1</v>
      </c>
      <c r="M35" s="117">
        <v>19822539.480000004</v>
      </c>
      <c r="N35" s="117">
        <v>985753.5</v>
      </c>
      <c r="O35" s="49">
        <v>20808292.980000004</v>
      </c>
      <c r="P35" s="121">
        <v>7496276.4164024796</v>
      </c>
      <c r="Q35" s="120">
        <v>0</v>
      </c>
      <c r="R35" s="120">
        <v>1194370.5635975203</v>
      </c>
      <c r="S35" s="117">
        <v>8690646.9800000004</v>
      </c>
      <c r="T35" s="117">
        <v>466218.48</v>
      </c>
      <c r="U35" s="49">
        <v>9156865.4600000009</v>
      </c>
      <c r="V35" s="122">
        <v>18633996.562691126</v>
      </c>
      <c r="W35" s="120">
        <v>0</v>
      </c>
      <c r="X35" s="120">
        <v>2625733.1964675752</v>
      </c>
      <c r="Y35" s="117">
        <v>21259729.759158701</v>
      </c>
      <c r="Z35" s="117">
        <v>978838</v>
      </c>
      <c r="AA35" s="49">
        <v>22238567.759158701</v>
      </c>
      <c r="AB35" s="50">
        <v>1.0687358055047289</v>
      </c>
      <c r="AC35" s="3"/>
      <c r="AD35" s="3"/>
    </row>
    <row r="36" spans="1:30" x14ac:dyDescent="0.25">
      <c r="A36" s="1"/>
      <c r="B36" s="51" t="s">
        <v>66</v>
      </c>
      <c r="C36" s="70" t="s">
        <v>67</v>
      </c>
      <c r="D36" s="120">
        <v>65945.892751653853</v>
      </c>
      <c r="E36" s="120">
        <v>0</v>
      </c>
      <c r="F36" s="120">
        <v>9935.96724834614</v>
      </c>
      <c r="G36" s="117">
        <v>75881.859999999986</v>
      </c>
      <c r="H36" s="117">
        <v>358684</v>
      </c>
      <c r="I36" s="49">
        <v>434565.86</v>
      </c>
      <c r="J36" s="121">
        <v>122848</v>
      </c>
      <c r="K36" s="120">
        <v>0</v>
      </c>
      <c r="L36" s="120">
        <v>16752</v>
      </c>
      <c r="M36" s="117">
        <v>139600</v>
      </c>
      <c r="N36" s="117">
        <v>338500</v>
      </c>
      <c r="O36" s="49">
        <v>478100</v>
      </c>
      <c r="P36" s="121">
        <v>51577.787835151044</v>
      </c>
      <c r="Q36" s="120">
        <v>0</v>
      </c>
      <c r="R36" s="120">
        <v>8217.8121648489614</v>
      </c>
      <c r="S36" s="117">
        <v>59795.600000000006</v>
      </c>
      <c r="T36" s="117">
        <v>3000</v>
      </c>
      <c r="U36" s="49">
        <v>62795.600000000006</v>
      </c>
      <c r="V36" s="121">
        <v>64071.611641531264</v>
      </c>
      <c r="W36" s="120">
        <v>0</v>
      </c>
      <c r="X36" s="120">
        <v>9028.3883584687355</v>
      </c>
      <c r="Y36" s="117">
        <v>73100</v>
      </c>
      <c r="Z36" s="117">
        <v>360100</v>
      </c>
      <c r="AA36" s="49">
        <v>433200</v>
      </c>
      <c r="AB36" s="50">
        <v>0.90608659276302028</v>
      </c>
      <c r="AC36" s="3"/>
      <c r="AD36" s="3"/>
    </row>
    <row r="37" spans="1:30" x14ac:dyDescent="0.25">
      <c r="A37" s="1"/>
      <c r="B37" s="51" t="s">
        <v>68</v>
      </c>
      <c r="C37" s="70" t="s">
        <v>69</v>
      </c>
      <c r="D37" s="120">
        <v>9187233.1502037998</v>
      </c>
      <c r="E37" s="120">
        <v>0</v>
      </c>
      <c r="F37" s="120">
        <v>1384226.4297961995</v>
      </c>
      <c r="G37" s="117">
        <v>10571459.58</v>
      </c>
      <c r="H37" s="117">
        <v>1139539.4200000002</v>
      </c>
      <c r="I37" s="49">
        <v>11710999</v>
      </c>
      <c r="J37" s="121">
        <v>11320708</v>
      </c>
      <c r="K37" s="120">
        <v>0</v>
      </c>
      <c r="L37" s="120">
        <v>921792</v>
      </c>
      <c r="M37" s="117">
        <v>12242500</v>
      </c>
      <c r="N37" s="117">
        <v>1501500</v>
      </c>
      <c r="O37" s="49">
        <v>13744000</v>
      </c>
      <c r="P37" s="121">
        <v>5388258.5632650303</v>
      </c>
      <c r="Q37" s="120">
        <v>0</v>
      </c>
      <c r="R37" s="120">
        <v>858503.21673496964</v>
      </c>
      <c r="S37" s="117">
        <v>6246761.7800000003</v>
      </c>
      <c r="T37" s="117">
        <v>600987.22</v>
      </c>
      <c r="U37" s="49">
        <v>6847749</v>
      </c>
      <c r="V37" s="121">
        <v>5661966.6491537709</v>
      </c>
      <c r="W37" s="120">
        <v>0</v>
      </c>
      <c r="X37" s="120">
        <v>1733199.350846228</v>
      </c>
      <c r="Y37" s="117">
        <v>7395165.9999999991</v>
      </c>
      <c r="Z37" s="117">
        <v>1288200</v>
      </c>
      <c r="AA37" s="49">
        <v>8683366</v>
      </c>
      <c r="AB37" s="50">
        <v>0.63179321885913853</v>
      </c>
      <c r="AC37" s="3"/>
      <c r="AD37" s="3"/>
    </row>
    <row r="38" spans="1:30" ht="15.75" thickBot="1" x14ac:dyDescent="0.3">
      <c r="A38" s="1"/>
      <c r="B38" s="124" t="s">
        <v>70</v>
      </c>
      <c r="C38" s="125" t="s">
        <v>71</v>
      </c>
      <c r="D38" s="126">
        <v>7214836.3263785858</v>
      </c>
      <c r="E38" s="126">
        <v>0</v>
      </c>
      <c r="F38" s="126">
        <v>1087048.4036214338</v>
      </c>
      <c r="G38" s="117">
        <v>8301884.7300000191</v>
      </c>
      <c r="H38" s="127">
        <v>1855637.2400000005</v>
      </c>
      <c r="I38" s="79">
        <v>10157521.970000019</v>
      </c>
      <c r="J38" s="128">
        <v>6602140.4900000002</v>
      </c>
      <c r="K38" s="126">
        <v>0</v>
      </c>
      <c r="L38" s="126">
        <v>900708.5</v>
      </c>
      <c r="M38" s="127">
        <v>7502848.9900000002</v>
      </c>
      <c r="N38" s="127">
        <v>2320000</v>
      </c>
      <c r="O38" s="79">
        <v>9822848.9900000002</v>
      </c>
      <c r="P38" s="128">
        <v>4846447.9170661876</v>
      </c>
      <c r="Q38" s="126">
        <v>0</v>
      </c>
      <c r="R38" s="126">
        <v>772177.33293382137</v>
      </c>
      <c r="S38" s="127">
        <v>5618625.2500000093</v>
      </c>
      <c r="T38" s="127">
        <v>923083.84000000008</v>
      </c>
      <c r="U38" s="79">
        <v>6541709.0900000092</v>
      </c>
      <c r="V38" s="128">
        <v>6312763.2684331294</v>
      </c>
      <c r="W38" s="126">
        <v>0</v>
      </c>
      <c r="X38" s="126">
        <v>889537.14355371543</v>
      </c>
      <c r="Y38" s="127">
        <v>7202300.4119868446</v>
      </c>
      <c r="Z38" s="127">
        <v>1840182</v>
      </c>
      <c r="AA38" s="79">
        <v>9042482.4119868446</v>
      </c>
      <c r="AB38" s="80">
        <v>0.92055598342114431</v>
      </c>
      <c r="AC38" s="3"/>
      <c r="AD38" s="3"/>
    </row>
    <row r="39" spans="1:30" ht="15.75" thickBot="1" x14ac:dyDescent="0.3">
      <c r="A39" s="1"/>
      <c r="B39" s="81" t="s">
        <v>72</v>
      </c>
      <c r="C39" s="129" t="s">
        <v>73</v>
      </c>
      <c r="D39" s="130">
        <f>SUM(D35:D38)+SUM(D28:D32)</f>
        <v>120343834.04119569</v>
      </c>
      <c r="E39" s="130">
        <f>SUM(E35:E38)+SUM(E28:E32)</f>
        <v>988254</v>
      </c>
      <c r="F39" s="130">
        <f>SUM(F35:F38)+SUM(F28:F32)</f>
        <v>18280920.958804317</v>
      </c>
      <c r="G39" s="131">
        <f>SUM(D39:F39)</f>
        <v>139613009</v>
      </c>
      <c r="H39" s="132">
        <f>SUM(H28:H32)+SUM(H35:H38)</f>
        <v>13317234.700000001</v>
      </c>
      <c r="I39" s="133">
        <f>SUM(I35:I38)+SUM(I28:I32)</f>
        <v>152930243.70000002</v>
      </c>
      <c r="J39" s="130">
        <f>SUM(J35:J38)+SUM(J28:J32)</f>
        <v>129508087.40000001</v>
      </c>
      <c r="K39" s="130">
        <f>SUM(K35:K38)+SUM(K28:K32)</f>
        <v>1510000</v>
      </c>
      <c r="L39" s="130">
        <f>SUM(L35:L38)+SUM(L28:L32)</f>
        <v>16171791.999999998</v>
      </c>
      <c r="M39" s="131">
        <f>SUM(J39:L39)</f>
        <v>147189879.40000001</v>
      </c>
      <c r="N39" s="132">
        <f>SUM(N28:N32)+SUM(N35:N38)</f>
        <v>13839412.6</v>
      </c>
      <c r="O39" s="133">
        <f>SUM(O35:O38)+SUM(O28:O32)</f>
        <v>161029292</v>
      </c>
      <c r="P39" s="130">
        <f>SUM(P35:P38)+SUM(P28:P32)</f>
        <v>64999601.596586555</v>
      </c>
      <c r="Q39" s="130">
        <f>SUM(Q35:Q38)+SUM(Q28:Q32)</f>
        <v>77500</v>
      </c>
      <c r="R39" s="130">
        <f>SUM(R35:R38)+SUM(R28:R32)</f>
        <v>10368637.733413458</v>
      </c>
      <c r="S39" s="131">
        <f>SUM(P39:R39)</f>
        <v>75445739.330000013</v>
      </c>
      <c r="T39" s="132">
        <f>SUM(T28:T32)+SUM(T35:T38)</f>
        <v>6513712.4500000002</v>
      </c>
      <c r="U39" s="133">
        <f>SUM(U35:U38)+SUM(U28:U32)</f>
        <v>81959451.780000001</v>
      </c>
      <c r="V39" s="130">
        <f>SUM(V35:V38)+SUM(V28:V32)</f>
        <v>127888723.61136673</v>
      </c>
      <c r="W39" s="130">
        <f>SUM(W35:W38)+SUM(W28:W32)</f>
        <v>450000</v>
      </c>
      <c r="X39" s="130">
        <f>SUM(X35:X38)+SUM(X28:X32)</f>
        <v>19019691.387428805</v>
      </c>
      <c r="Y39" s="131">
        <f>SUM(V39:X39)</f>
        <v>147358414.99879554</v>
      </c>
      <c r="Z39" s="132">
        <f>SUM(Z28:Z32)+SUM(Z35:Z38)</f>
        <v>13985000</v>
      </c>
      <c r="AA39" s="133">
        <f>SUM(AA35:AA38)+SUM(AA28:AA32)</f>
        <v>161343414.99879554</v>
      </c>
      <c r="AB39" s="134">
        <f t="shared" ref="AB39:AB41" si="1">(AA39/O39)</f>
        <v>1.0019507196168729</v>
      </c>
      <c r="AC39" s="3"/>
      <c r="AD39" s="3"/>
    </row>
    <row r="40" spans="1:30" ht="19.5" thickBot="1" x14ac:dyDescent="0.35">
      <c r="A40" s="1"/>
      <c r="B40" s="135" t="s">
        <v>74</v>
      </c>
      <c r="C40" s="136" t="s">
        <v>75</v>
      </c>
      <c r="D40" s="137">
        <f t="shared" ref="D40:AA40" si="2">D24-D39</f>
        <v>117165.95880430937</v>
      </c>
      <c r="E40" s="137">
        <f t="shared" si="2"/>
        <v>0</v>
      </c>
      <c r="F40" s="137">
        <f t="shared" si="2"/>
        <v>-1119499.5088043138</v>
      </c>
      <c r="G40" s="138">
        <f t="shared" si="2"/>
        <v>-1002333.5500000119</v>
      </c>
      <c r="H40" s="138">
        <f t="shared" si="2"/>
        <v>1136115.2599999961</v>
      </c>
      <c r="I40" s="139">
        <f t="shared" si="2"/>
        <v>133781.70999997854</v>
      </c>
      <c r="J40" s="137">
        <f t="shared" si="2"/>
        <v>-647587.40000000596</v>
      </c>
      <c r="K40" s="137">
        <f t="shared" si="2"/>
        <v>0</v>
      </c>
      <c r="L40" s="137">
        <f t="shared" si="2"/>
        <v>0</v>
      </c>
      <c r="M40" s="138">
        <f t="shared" si="2"/>
        <v>-647587.40000000596</v>
      </c>
      <c r="N40" s="138">
        <f t="shared" si="2"/>
        <v>647587.40000000037</v>
      </c>
      <c r="O40" s="139">
        <f t="shared" si="2"/>
        <v>0</v>
      </c>
      <c r="P40" s="137">
        <f t="shared" si="2"/>
        <v>-1799601.5965865552</v>
      </c>
      <c r="Q40" s="137">
        <f t="shared" si="2"/>
        <v>0</v>
      </c>
      <c r="R40" s="137">
        <f t="shared" si="2"/>
        <v>-376575.80341346003</v>
      </c>
      <c r="S40" s="138">
        <f t="shared" si="2"/>
        <v>-2176177.4000000209</v>
      </c>
      <c r="T40" s="138">
        <f t="shared" si="2"/>
        <v>411899.38999999873</v>
      </c>
      <c r="U40" s="139">
        <f t="shared" si="2"/>
        <v>-1764278.0100000054</v>
      </c>
      <c r="V40" s="137">
        <f t="shared" si="2"/>
        <v>-488723.61136673391</v>
      </c>
      <c r="W40" s="137">
        <f t="shared" si="2"/>
        <v>811073</v>
      </c>
      <c r="X40" s="137">
        <f t="shared" si="2"/>
        <v>-1393349.3874288052</v>
      </c>
      <c r="Y40" s="138">
        <f t="shared" si="2"/>
        <v>-1070999.9987955391</v>
      </c>
      <c r="Z40" s="138">
        <f t="shared" si="2"/>
        <v>1071000</v>
      </c>
      <c r="AA40" s="139">
        <f t="shared" si="2"/>
        <v>1.2044608592987061E-3</v>
      </c>
      <c r="AB40" s="140" t="e">
        <f t="shared" si="1"/>
        <v>#DIV/0!</v>
      </c>
      <c r="AC40" s="3"/>
      <c r="AD40" s="3"/>
    </row>
    <row r="41" spans="1:30" ht="15.75" thickBot="1" x14ac:dyDescent="0.3">
      <c r="A41" s="1"/>
      <c r="B41" s="141" t="s">
        <v>76</v>
      </c>
      <c r="C41" s="142" t="s">
        <v>77</v>
      </c>
      <c r="D41" s="143"/>
      <c r="E41" s="144"/>
      <c r="F41" s="144"/>
      <c r="G41" s="145"/>
      <c r="H41" s="146"/>
      <c r="I41" s="147">
        <f>I40-D16</f>
        <v>-120327218.29000002</v>
      </c>
      <c r="J41" s="143"/>
      <c r="K41" s="144"/>
      <c r="L41" s="144"/>
      <c r="M41" s="145"/>
      <c r="N41" s="148"/>
      <c r="O41" s="147">
        <f>O40-J16</f>
        <v>-128860500</v>
      </c>
      <c r="P41" s="143"/>
      <c r="Q41" s="144"/>
      <c r="R41" s="144"/>
      <c r="S41" s="145"/>
      <c r="T41" s="148"/>
      <c r="U41" s="147">
        <f>U40-P16</f>
        <v>-64964278.010000005</v>
      </c>
      <c r="V41" s="143"/>
      <c r="W41" s="144"/>
      <c r="X41" s="144"/>
      <c r="Y41" s="145"/>
      <c r="Z41" s="148"/>
      <c r="AA41" s="147">
        <f>AA40-V16</f>
        <v>-127399999.99879554</v>
      </c>
      <c r="AB41" s="50">
        <f t="shared" si="1"/>
        <v>0.98866603807059217</v>
      </c>
      <c r="AC41" s="3"/>
      <c r="AD41" s="3"/>
    </row>
    <row r="42" spans="1:30" s="155" customFormat="1" ht="8.25" customHeight="1" thickBot="1" x14ac:dyDescent="0.3">
      <c r="A42" s="149"/>
      <c r="B42" s="150"/>
      <c r="C42" s="151"/>
      <c r="D42" s="152"/>
      <c r="E42" s="153"/>
      <c r="F42" s="153"/>
      <c r="G42" s="149"/>
      <c r="H42" s="153"/>
      <c r="I42" s="153"/>
      <c r="J42" s="152"/>
      <c r="K42" s="153"/>
      <c r="L42" s="153"/>
      <c r="M42" s="149"/>
      <c r="N42" s="153"/>
      <c r="O42" s="153"/>
      <c r="P42" s="153"/>
      <c r="Q42" s="153"/>
      <c r="R42" s="153"/>
      <c r="S42" s="153"/>
      <c r="T42" s="153"/>
      <c r="U42" s="153"/>
      <c r="V42" s="154"/>
      <c r="W42" s="154"/>
      <c r="X42" s="154"/>
      <c r="Y42" s="154"/>
      <c r="Z42" s="154"/>
      <c r="AA42" s="154"/>
      <c r="AB42" s="154"/>
      <c r="AC42" s="154"/>
      <c r="AD42" s="154"/>
    </row>
    <row r="43" spans="1:30" s="155" customFormat="1" ht="15.75" customHeight="1" thickBot="1" x14ac:dyDescent="0.3">
      <c r="A43" s="149"/>
      <c r="B43" s="156"/>
      <c r="C43" s="157" t="s">
        <v>78</v>
      </c>
      <c r="D43" s="158" t="s">
        <v>79</v>
      </c>
      <c r="E43" s="159" t="s">
        <v>80</v>
      </c>
      <c r="F43" s="160" t="s">
        <v>81</v>
      </c>
      <c r="G43" s="153"/>
      <c r="H43" s="153"/>
      <c r="I43" s="161"/>
      <c r="J43" s="158" t="s">
        <v>79</v>
      </c>
      <c r="K43" s="159" t="s">
        <v>80</v>
      </c>
      <c r="L43" s="160" t="s">
        <v>81</v>
      </c>
      <c r="M43" s="153"/>
      <c r="N43" s="153"/>
      <c r="O43" s="153"/>
      <c r="P43" s="158" t="s">
        <v>79</v>
      </c>
      <c r="Q43" s="159" t="s">
        <v>80</v>
      </c>
      <c r="R43" s="160" t="s">
        <v>81</v>
      </c>
      <c r="S43" s="154"/>
      <c r="T43" s="154"/>
      <c r="U43" s="154"/>
      <c r="V43" s="158" t="s">
        <v>79</v>
      </c>
      <c r="W43" s="159" t="s">
        <v>80</v>
      </c>
      <c r="X43" s="160" t="s">
        <v>82</v>
      </c>
      <c r="Y43" s="154"/>
      <c r="Z43" s="154"/>
      <c r="AA43" s="154"/>
      <c r="AB43" s="154"/>
      <c r="AC43" s="154"/>
      <c r="AD43" s="154"/>
    </row>
    <row r="44" spans="1:30" ht="15.75" thickBot="1" x14ac:dyDescent="0.3">
      <c r="A44" s="1"/>
      <c r="B44" s="156"/>
      <c r="C44" s="162"/>
      <c r="D44" s="163">
        <v>0</v>
      </c>
      <c r="E44" s="164">
        <v>0</v>
      </c>
      <c r="F44" s="165">
        <v>0</v>
      </c>
      <c r="G44" s="153"/>
      <c r="H44" s="153"/>
      <c r="I44" s="161"/>
      <c r="J44" s="163">
        <v>0</v>
      </c>
      <c r="K44" s="164">
        <v>0</v>
      </c>
      <c r="L44" s="165">
        <v>0</v>
      </c>
      <c r="M44" s="166"/>
      <c r="N44" s="166"/>
      <c r="O44" s="166"/>
      <c r="P44" s="163">
        <v>0</v>
      </c>
      <c r="Q44" s="164"/>
      <c r="R44" s="165">
        <v>0</v>
      </c>
      <c r="S44" s="3"/>
      <c r="T44" s="3"/>
      <c r="U44" s="3"/>
      <c r="V44" s="163">
        <v>0</v>
      </c>
      <c r="W44" s="164">
        <v>0</v>
      </c>
      <c r="X44" s="165">
        <v>0</v>
      </c>
      <c r="Y44" s="3"/>
      <c r="Z44" s="3"/>
      <c r="AA44" s="3"/>
      <c r="AB44" s="3"/>
      <c r="AC44" s="3"/>
      <c r="AD44" s="3"/>
    </row>
    <row r="45" spans="1:30" s="155" customFormat="1" ht="8.25" customHeight="1" thickBot="1" x14ac:dyDescent="0.3">
      <c r="A45" s="149"/>
      <c r="B45" s="156"/>
      <c r="C45" s="151"/>
      <c r="D45" s="166"/>
      <c r="E45" s="153"/>
      <c r="F45" s="153"/>
      <c r="G45" s="153"/>
      <c r="H45" s="153"/>
      <c r="I45" s="161"/>
      <c r="J45" s="153"/>
      <c r="K45" s="153"/>
      <c r="L45" s="153"/>
      <c r="M45" s="153"/>
      <c r="N45" s="153"/>
      <c r="O45" s="161"/>
      <c r="P45" s="161"/>
      <c r="Q45" s="161"/>
      <c r="R45" s="161"/>
      <c r="S45" s="161"/>
      <c r="T45" s="161"/>
      <c r="U45" s="161"/>
      <c r="V45" s="154"/>
      <c r="W45" s="154"/>
      <c r="X45" s="154"/>
      <c r="Y45" s="154"/>
      <c r="Z45" s="154"/>
      <c r="AA45" s="154"/>
      <c r="AB45" s="154"/>
      <c r="AC45" s="154"/>
      <c r="AD45" s="154"/>
    </row>
    <row r="46" spans="1:30" s="155" customFormat="1" ht="37.5" customHeight="1" thickBot="1" x14ac:dyDescent="0.3">
      <c r="A46" s="149"/>
      <c r="B46" s="156"/>
      <c r="C46" s="157" t="s">
        <v>83</v>
      </c>
      <c r="D46" s="167" t="s">
        <v>84</v>
      </c>
      <c r="E46" s="168" t="s">
        <v>85</v>
      </c>
      <c r="F46" s="153"/>
      <c r="G46" s="153"/>
      <c r="H46" s="153"/>
      <c r="I46" s="161"/>
      <c r="J46" s="167" t="s">
        <v>84</v>
      </c>
      <c r="K46" s="168" t="s">
        <v>85</v>
      </c>
      <c r="L46" s="169"/>
      <c r="M46" s="169"/>
      <c r="N46" s="154"/>
      <c r="O46" s="154"/>
      <c r="P46" s="167" t="s">
        <v>84</v>
      </c>
      <c r="Q46" s="168" t="s">
        <v>85</v>
      </c>
      <c r="R46" s="154"/>
      <c r="S46" s="154"/>
      <c r="T46" s="154"/>
      <c r="U46" s="154"/>
      <c r="V46" s="167" t="s">
        <v>84</v>
      </c>
      <c r="W46" s="168" t="s">
        <v>85</v>
      </c>
      <c r="X46" s="154"/>
      <c r="Y46" s="154"/>
      <c r="Z46" s="154"/>
      <c r="AA46" s="154"/>
      <c r="AB46" s="154"/>
      <c r="AC46" s="154"/>
      <c r="AD46" s="154"/>
    </row>
    <row r="47" spans="1:30" ht="15.75" thickBot="1" x14ac:dyDescent="0.3">
      <c r="A47" s="1"/>
      <c r="B47" s="170"/>
      <c r="C47" s="171"/>
      <c r="D47" s="163">
        <v>5000000</v>
      </c>
      <c r="E47" s="172">
        <v>0</v>
      </c>
      <c r="F47" s="153"/>
      <c r="G47" s="153"/>
      <c r="H47" s="153"/>
      <c r="I47" s="161"/>
      <c r="J47" s="163">
        <v>5000000</v>
      </c>
      <c r="K47" s="172">
        <v>0</v>
      </c>
      <c r="L47" s="173"/>
      <c r="M47" s="173"/>
      <c r="N47" s="3"/>
      <c r="O47" s="3"/>
      <c r="P47" s="163">
        <v>0</v>
      </c>
      <c r="Q47" s="172">
        <v>0</v>
      </c>
      <c r="R47" s="3"/>
      <c r="S47" s="3"/>
      <c r="T47" s="3"/>
      <c r="U47" s="3"/>
      <c r="V47" s="163">
        <v>0</v>
      </c>
      <c r="W47" s="172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0"/>
      <c r="C48" s="151"/>
      <c r="D48" s="153"/>
      <c r="E48" s="153"/>
      <c r="F48" s="153"/>
      <c r="G48" s="153"/>
      <c r="H48" s="153"/>
      <c r="I48" s="161"/>
      <c r="J48" s="153"/>
      <c r="K48" s="153"/>
      <c r="L48" s="153"/>
      <c r="M48" s="153"/>
      <c r="N48" s="153"/>
      <c r="O48" s="161"/>
      <c r="P48" s="161"/>
      <c r="Q48" s="161"/>
      <c r="R48" s="161"/>
      <c r="S48" s="161"/>
      <c r="T48" s="161"/>
      <c r="U48" s="161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0"/>
      <c r="C49" s="174" t="s">
        <v>86</v>
      </c>
      <c r="D49" s="175" t="s">
        <v>87</v>
      </c>
      <c r="E49" s="175" t="s">
        <v>88</v>
      </c>
      <c r="F49" s="175" t="s">
        <v>89</v>
      </c>
      <c r="G49" s="175" t="s">
        <v>90</v>
      </c>
      <c r="H49" s="153"/>
      <c r="I49" s="3"/>
      <c r="J49" s="175" t="s">
        <v>87</v>
      </c>
      <c r="K49" s="175" t="s">
        <v>88</v>
      </c>
      <c r="L49" s="175" t="s">
        <v>89</v>
      </c>
      <c r="M49" s="175" t="s">
        <v>91</v>
      </c>
      <c r="N49" s="3"/>
      <c r="O49" s="3"/>
      <c r="P49" s="175" t="s">
        <v>87</v>
      </c>
      <c r="Q49" s="175" t="s">
        <v>88</v>
      </c>
      <c r="R49" s="175" t="s">
        <v>89</v>
      </c>
      <c r="S49" s="175" t="s">
        <v>92</v>
      </c>
      <c r="T49" s="3"/>
      <c r="U49" s="3"/>
      <c r="V49" s="175" t="s">
        <v>93</v>
      </c>
      <c r="W49" s="175" t="s">
        <v>88</v>
      </c>
      <c r="X49" s="175" t="s">
        <v>89</v>
      </c>
      <c r="Y49" s="175" t="s">
        <v>91</v>
      </c>
      <c r="Z49" s="3"/>
      <c r="AA49" s="3"/>
      <c r="AB49" s="3"/>
      <c r="AC49" s="3"/>
      <c r="AD49" s="3"/>
    </row>
    <row r="50" spans="1:30" x14ac:dyDescent="0.25">
      <c r="A50" s="1"/>
      <c r="B50" s="170"/>
      <c r="C50" s="176" t="s">
        <v>94</v>
      </c>
      <c r="D50" s="177">
        <v>3582130</v>
      </c>
      <c r="E50" s="177">
        <v>17696910</v>
      </c>
      <c r="F50" s="177">
        <v>16813904</v>
      </c>
      <c r="G50" s="178">
        <v>4465136</v>
      </c>
      <c r="H50" s="153"/>
      <c r="I50" s="3"/>
      <c r="J50" s="177">
        <v>4843483.5</v>
      </c>
      <c r="K50" s="177">
        <v>13414250.470799999</v>
      </c>
      <c r="L50" s="177">
        <v>17200000</v>
      </c>
      <c r="M50" s="178">
        <v>1057733.9707999974</v>
      </c>
      <c r="N50" s="3"/>
      <c r="O50" s="3"/>
      <c r="P50" s="177">
        <v>4465638.54</v>
      </c>
      <c r="Q50" s="177">
        <v>7702461.4800000004</v>
      </c>
      <c r="R50" s="177">
        <v>4912438.2699999996</v>
      </c>
      <c r="S50" s="178">
        <v>7255661.75</v>
      </c>
      <c r="T50" s="3"/>
      <c r="U50" s="3"/>
      <c r="V50" s="177">
        <v>1826373.75</v>
      </c>
      <c r="W50" s="177">
        <v>9909380.3999530002</v>
      </c>
      <c r="X50" s="177">
        <v>3245366</v>
      </c>
      <c r="Y50" s="178">
        <v>8490388.1499530002</v>
      </c>
      <c r="Z50" s="3"/>
      <c r="AA50" s="3"/>
      <c r="AB50" s="3"/>
      <c r="AC50" s="3"/>
      <c r="AD50" s="3"/>
    </row>
    <row r="51" spans="1:30" x14ac:dyDescent="0.25">
      <c r="A51" s="1"/>
      <c r="B51" s="170"/>
      <c r="C51" s="176" t="s">
        <v>95</v>
      </c>
      <c r="D51" s="177">
        <v>0</v>
      </c>
      <c r="E51" s="177">
        <v>0</v>
      </c>
      <c r="F51" s="177">
        <v>0</v>
      </c>
      <c r="G51" s="178">
        <v>0</v>
      </c>
      <c r="H51" s="153"/>
      <c r="I51" s="3"/>
      <c r="J51" s="177">
        <v>0</v>
      </c>
      <c r="K51" s="177">
        <v>0</v>
      </c>
      <c r="L51" s="177">
        <v>0</v>
      </c>
      <c r="M51" s="178">
        <v>0</v>
      </c>
      <c r="N51" s="3"/>
      <c r="O51" s="3"/>
      <c r="P51" s="177">
        <v>0</v>
      </c>
      <c r="Q51" s="177">
        <v>100000</v>
      </c>
      <c r="R51" s="177">
        <v>1063.25</v>
      </c>
      <c r="S51" s="178">
        <v>98936.75</v>
      </c>
      <c r="T51" s="3"/>
      <c r="U51" s="3"/>
      <c r="V51" s="177">
        <v>98936.75</v>
      </c>
      <c r="W51" s="177">
        <v>0</v>
      </c>
      <c r="X51" s="177">
        <v>0</v>
      </c>
      <c r="Y51" s="178">
        <v>100000</v>
      </c>
      <c r="Z51" s="3"/>
      <c r="AA51" s="3"/>
      <c r="AB51" s="3"/>
      <c r="AC51" s="3"/>
      <c r="AD51" s="3"/>
    </row>
    <row r="52" spans="1:30" x14ac:dyDescent="0.25">
      <c r="A52" s="1"/>
      <c r="B52" s="170"/>
      <c r="C52" s="176" t="s">
        <v>96</v>
      </c>
      <c r="D52" s="177">
        <v>3427200</v>
      </c>
      <c r="E52" s="177">
        <v>16711000</v>
      </c>
      <c r="F52" s="177">
        <v>15830354</v>
      </c>
      <c r="G52" s="178">
        <v>4307846</v>
      </c>
      <c r="H52" s="153"/>
      <c r="I52" s="3"/>
      <c r="J52" s="177">
        <v>4705931.9800000004</v>
      </c>
      <c r="K52" s="177">
        <v>12283500</v>
      </c>
      <c r="L52" s="177">
        <v>16000000</v>
      </c>
      <c r="M52" s="178">
        <v>989431.98000000045</v>
      </c>
      <c r="N52" s="3"/>
      <c r="O52" s="3"/>
      <c r="P52" s="177">
        <v>4307846.01</v>
      </c>
      <c r="Q52" s="177">
        <v>7100578</v>
      </c>
      <c r="R52" s="177">
        <v>4387425.0199999996</v>
      </c>
      <c r="S52" s="178">
        <v>7020998.9900000002</v>
      </c>
      <c r="T52" s="3"/>
      <c r="U52" s="3"/>
      <c r="V52" s="177">
        <v>1571437</v>
      </c>
      <c r="W52" s="177">
        <v>8683366</v>
      </c>
      <c r="X52" s="177">
        <v>2045366</v>
      </c>
      <c r="Y52" s="178">
        <v>8209437</v>
      </c>
      <c r="Z52" s="3"/>
      <c r="AA52" s="3"/>
      <c r="AB52" s="3"/>
      <c r="AC52" s="3"/>
      <c r="AD52" s="3"/>
    </row>
    <row r="53" spans="1:30" x14ac:dyDescent="0.25">
      <c r="A53" s="1"/>
      <c r="B53" s="170"/>
      <c r="C53" s="176" t="s">
        <v>97</v>
      </c>
      <c r="D53" s="177">
        <v>0</v>
      </c>
      <c r="E53" s="177">
        <v>0</v>
      </c>
      <c r="F53" s="177">
        <v>0</v>
      </c>
      <c r="G53" s="178">
        <v>0</v>
      </c>
      <c r="H53" s="153"/>
      <c r="I53" s="3"/>
      <c r="J53" s="177">
        <v>0</v>
      </c>
      <c r="K53" s="177">
        <v>0</v>
      </c>
      <c r="L53" s="177">
        <v>0</v>
      </c>
      <c r="M53" s="178">
        <v>0</v>
      </c>
      <c r="N53" s="3"/>
      <c r="O53" s="3"/>
      <c r="P53" s="177">
        <v>0</v>
      </c>
      <c r="Q53" s="177">
        <v>0</v>
      </c>
      <c r="R53" s="177">
        <v>0</v>
      </c>
      <c r="S53" s="178">
        <v>0</v>
      </c>
      <c r="T53" s="3"/>
      <c r="U53" s="3"/>
      <c r="V53" s="177">
        <v>0</v>
      </c>
      <c r="W53" s="177">
        <v>0</v>
      </c>
      <c r="X53" s="177">
        <v>0</v>
      </c>
      <c r="Y53" s="178">
        <v>0</v>
      </c>
      <c r="Z53" s="3"/>
      <c r="AA53" s="3"/>
      <c r="AB53" s="3"/>
      <c r="AC53" s="3"/>
      <c r="AD53" s="3"/>
    </row>
    <row r="54" spans="1:30" x14ac:dyDescent="0.25">
      <c r="A54" s="1"/>
      <c r="B54" s="170"/>
      <c r="C54" s="179" t="s">
        <v>98</v>
      </c>
      <c r="D54" s="177">
        <v>154930</v>
      </c>
      <c r="E54" s="177">
        <v>985910</v>
      </c>
      <c r="F54" s="177">
        <v>983550</v>
      </c>
      <c r="G54" s="178">
        <v>157290</v>
      </c>
      <c r="H54" s="153"/>
      <c r="I54" s="3"/>
      <c r="J54" s="177">
        <v>137551.52000000002</v>
      </c>
      <c r="K54" s="177">
        <v>1130750.4708</v>
      </c>
      <c r="L54" s="177">
        <v>1200000</v>
      </c>
      <c r="M54" s="178">
        <v>68301.990800000029</v>
      </c>
      <c r="N54" s="3"/>
      <c r="O54" s="3"/>
      <c r="P54" s="177">
        <v>157792.53</v>
      </c>
      <c r="Q54" s="177">
        <v>501883.48</v>
      </c>
      <c r="R54" s="177">
        <v>523950</v>
      </c>
      <c r="S54" s="178">
        <v>135726.01</v>
      </c>
      <c r="T54" s="3"/>
      <c r="U54" s="3"/>
      <c r="V54" s="177">
        <v>156000</v>
      </c>
      <c r="W54" s="177">
        <v>1226014.3999529998</v>
      </c>
      <c r="X54" s="177">
        <v>1200000</v>
      </c>
      <c r="Y54" s="178">
        <v>182014.39995299978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0"/>
      <c r="C55" s="151"/>
      <c r="D55" s="153"/>
      <c r="E55" s="153"/>
      <c r="F55" s="153"/>
      <c r="G55" s="153"/>
      <c r="H55" s="15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0"/>
      <c r="C56" s="174" t="s">
        <v>99</v>
      </c>
      <c r="D56" s="175" t="s">
        <v>100</v>
      </c>
      <c r="E56" s="175" t="s">
        <v>101</v>
      </c>
      <c r="F56" s="153"/>
      <c r="G56" s="153"/>
      <c r="H56" s="153"/>
      <c r="I56" s="161"/>
      <c r="J56" s="175" t="s">
        <v>102</v>
      </c>
      <c r="K56" s="153"/>
      <c r="L56" s="153"/>
      <c r="M56" s="153"/>
      <c r="N56" s="153"/>
      <c r="O56" s="161"/>
      <c r="P56" s="175" t="s">
        <v>92</v>
      </c>
      <c r="Q56" s="161"/>
      <c r="R56" s="161"/>
      <c r="S56" s="161"/>
      <c r="T56" s="161"/>
      <c r="U56" s="161"/>
      <c r="V56" s="175" t="s">
        <v>102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0"/>
      <c r="C57" s="176"/>
      <c r="D57" s="180">
        <v>177</v>
      </c>
      <c r="E57" s="180">
        <v>189</v>
      </c>
      <c r="F57" s="153"/>
      <c r="G57" s="153"/>
      <c r="H57" s="153"/>
      <c r="I57" s="161"/>
      <c r="J57" s="180">
        <v>200</v>
      </c>
      <c r="K57" s="153"/>
      <c r="L57" s="153"/>
      <c r="M57" s="153"/>
      <c r="N57" s="153"/>
      <c r="O57" s="161"/>
      <c r="P57" s="180">
        <v>183</v>
      </c>
      <c r="Q57" s="161"/>
      <c r="R57" s="161"/>
      <c r="S57" s="161"/>
      <c r="T57" s="161"/>
      <c r="U57" s="161"/>
      <c r="V57" s="180">
        <v>175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0"/>
      <c r="C58" s="151"/>
      <c r="D58" s="153"/>
      <c r="E58" s="153"/>
      <c r="F58" s="153"/>
      <c r="G58" s="153"/>
      <c r="H58" s="153"/>
      <c r="I58" s="161"/>
      <c r="J58" s="153"/>
      <c r="K58" s="153"/>
      <c r="L58" s="153"/>
      <c r="M58" s="153"/>
      <c r="N58" s="153"/>
      <c r="O58" s="161"/>
      <c r="P58" s="161"/>
      <c r="Q58" s="161"/>
      <c r="R58" s="161"/>
      <c r="S58" s="161"/>
      <c r="T58" s="161"/>
      <c r="U58" s="161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1" t="s">
        <v>103</v>
      </c>
      <c r="C59" s="182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4"/>
      <c r="W59" s="184"/>
      <c r="X59" s="184"/>
      <c r="Y59" s="184"/>
      <c r="Z59" s="184"/>
      <c r="AA59" s="184"/>
      <c r="AB59" s="185"/>
      <c r="AC59" s="3"/>
      <c r="AD59" s="3"/>
    </row>
    <row r="60" spans="1:30" x14ac:dyDescent="0.25">
      <c r="A60" s="1"/>
      <c r="B60" s="186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87"/>
      <c r="AC60" s="3"/>
      <c r="AD60" s="3"/>
    </row>
    <row r="61" spans="1:30" x14ac:dyDescent="0.25">
      <c r="A61" s="1"/>
      <c r="B61" s="188"/>
      <c r="C61" s="189"/>
      <c r="D61" s="190"/>
      <c r="E61" s="190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2"/>
      <c r="W61" s="192"/>
      <c r="X61" s="192"/>
      <c r="Y61" s="192"/>
      <c r="Z61" s="192"/>
      <c r="AA61" s="192"/>
      <c r="AB61" s="193"/>
      <c r="AC61" s="3"/>
      <c r="AD61" s="3"/>
    </row>
    <row r="62" spans="1:30" x14ac:dyDescent="0.25">
      <c r="A62" s="149"/>
      <c r="B62" s="194"/>
      <c r="C62" s="195"/>
      <c r="D62" s="194"/>
      <c r="E62" s="194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3"/>
      <c r="W62" s="3"/>
      <c r="X62" s="3"/>
      <c r="Y62" s="3"/>
      <c r="Z62" s="3"/>
      <c r="AA62" s="3"/>
      <c r="AB62" s="3"/>
      <c r="AC62" s="3"/>
      <c r="AD62" s="3"/>
    </row>
    <row r="63" spans="1:30" x14ac:dyDescent="0.25">
      <c r="A63" s="149"/>
      <c r="B63" s="194"/>
      <c r="C63" s="195"/>
      <c r="D63" s="194"/>
      <c r="E63" s="194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3"/>
      <c r="W63" s="3"/>
      <c r="X63" s="3"/>
      <c r="Y63" s="3"/>
      <c r="Z63" s="3"/>
      <c r="AA63" s="3"/>
      <c r="AB63" s="3"/>
      <c r="AC63" s="3"/>
      <c r="AD63" s="3"/>
    </row>
    <row r="64" spans="1:30" x14ac:dyDescent="0.25">
      <c r="A64" s="1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3"/>
      <c r="W64" s="3"/>
      <c r="X64" s="3"/>
      <c r="Y64" s="3"/>
      <c r="Z64" s="3"/>
      <c r="AA64" s="3"/>
      <c r="AB64" s="3"/>
      <c r="AC64" s="3"/>
      <c r="AD64" s="3"/>
    </row>
    <row r="65" spans="1:30" x14ac:dyDescent="0.25">
      <c r="A65" s="1"/>
      <c r="B65" s="197" t="s">
        <v>104</v>
      </c>
      <c r="C65" s="198">
        <v>43787</v>
      </c>
      <c r="D65" s="197" t="s">
        <v>105</v>
      </c>
      <c r="E65" s="199" t="s">
        <v>106</v>
      </c>
      <c r="F65" s="199"/>
      <c r="G65" s="199"/>
      <c r="H65" s="197"/>
      <c r="I65" s="197" t="s">
        <v>107</v>
      </c>
      <c r="J65" s="200" t="s">
        <v>108</v>
      </c>
      <c r="K65" s="200"/>
      <c r="L65" s="200"/>
      <c r="M65" s="200"/>
      <c r="N65" s="197"/>
      <c r="O65" s="197"/>
      <c r="P65" s="197"/>
      <c r="Q65" s="197"/>
      <c r="R65" s="197"/>
      <c r="S65" s="197"/>
      <c r="T65" s="197"/>
      <c r="U65" s="197"/>
      <c r="V65" s="3"/>
      <c r="W65" s="3"/>
      <c r="X65" s="3"/>
      <c r="Y65" s="3"/>
      <c r="Z65" s="3"/>
      <c r="AA65" s="3"/>
      <c r="AB65" s="3"/>
      <c r="AC65" s="3"/>
      <c r="AD65" s="3"/>
    </row>
    <row r="66" spans="1:30" ht="7.5" customHeight="1" x14ac:dyDescent="0.25">
      <c r="A66" s="1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3"/>
      <c r="W66" s="3"/>
      <c r="X66" s="3"/>
      <c r="Y66" s="3"/>
      <c r="Z66" s="3"/>
      <c r="AA66" s="3"/>
      <c r="AB66" s="3"/>
      <c r="AC66" s="3"/>
      <c r="AD66" s="3"/>
    </row>
    <row r="67" spans="1:30" x14ac:dyDescent="0.25">
      <c r="A67" s="1"/>
      <c r="B67" s="197"/>
      <c r="C67" s="197"/>
      <c r="D67" s="197" t="s">
        <v>109</v>
      </c>
      <c r="E67" s="201"/>
      <c r="F67" s="201"/>
      <c r="G67" s="201"/>
      <c r="H67" s="197"/>
      <c r="I67" s="197" t="s">
        <v>109</v>
      </c>
      <c r="J67" s="202"/>
      <c r="K67" s="202"/>
      <c r="L67" s="202"/>
      <c r="M67" s="202"/>
      <c r="N67" s="197"/>
      <c r="O67" s="197"/>
      <c r="P67" s="197"/>
      <c r="Q67" s="197"/>
      <c r="R67" s="197"/>
      <c r="S67" s="197"/>
      <c r="T67" s="197"/>
      <c r="U67" s="197"/>
      <c r="V67" s="3"/>
      <c r="W67" s="3"/>
      <c r="X67" s="3"/>
      <c r="Y67" s="3"/>
      <c r="Z67" s="3"/>
      <c r="AA67" s="3"/>
      <c r="AB67" s="3"/>
      <c r="AC67" s="3"/>
      <c r="AD67" s="3"/>
    </row>
    <row r="68" spans="1:30" x14ac:dyDescent="0.25">
      <c r="A68" s="1"/>
      <c r="B68" s="197"/>
      <c r="C68" s="197"/>
      <c r="D68" s="197"/>
      <c r="E68" s="201"/>
      <c r="F68" s="201"/>
      <c r="G68" s="201"/>
      <c r="H68" s="197"/>
      <c r="I68" s="197"/>
      <c r="J68" s="202"/>
      <c r="K68" s="202"/>
      <c r="L68" s="202"/>
      <c r="M68" s="202"/>
      <c r="N68" s="197"/>
      <c r="O68" s="197"/>
      <c r="P68" s="197"/>
      <c r="Q68" s="197"/>
      <c r="R68" s="197"/>
      <c r="S68" s="197"/>
      <c r="T68" s="197"/>
      <c r="U68" s="197"/>
      <c r="V68" s="3"/>
      <c r="W68" s="3"/>
      <c r="X68" s="3"/>
      <c r="Y68" s="3"/>
      <c r="Z68" s="3"/>
      <c r="AA68" s="3"/>
      <c r="AB68" s="3"/>
      <c r="AC68" s="3"/>
      <c r="AD68" s="3"/>
    </row>
    <row r="69" spans="1:30" x14ac:dyDescent="0.25">
      <c r="A69" s="1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3"/>
      <c r="W69" s="3"/>
      <c r="X69" s="3"/>
      <c r="Y69" s="3"/>
      <c r="Z69" s="3"/>
      <c r="AA69" s="3"/>
      <c r="AB69" s="3"/>
      <c r="AC69" s="3"/>
      <c r="AD69" s="3"/>
    </row>
    <row r="70" spans="1:30" x14ac:dyDescent="0.25">
      <c r="A70" s="1"/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3"/>
      <c r="W70" s="3"/>
      <c r="X70" s="3"/>
      <c r="Y70" s="3"/>
      <c r="Z70" s="3"/>
      <c r="AA70" s="3"/>
      <c r="AB70" s="3"/>
      <c r="AC70" s="3"/>
      <c r="AD70" s="3"/>
    </row>
    <row r="71" spans="1:30" hidden="1" x14ac:dyDescent="0.25">
      <c r="AC71" s="4"/>
      <c r="AD71" s="4"/>
    </row>
    <row r="72" spans="1:30" hidden="1" x14ac:dyDescent="0.25"/>
    <row r="73" spans="1:30" hidden="1" x14ac:dyDescent="0.25"/>
    <row r="74" spans="1:30" hidden="1" x14ac:dyDescent="0.25"/>
    <row r="75" spans="1:30" hidden="1" x14ac:dyDescent="0.25"/>
    <row r="76" spans="1:30" hidden="1" x14ac:dyDescent="0.25"/>
    <row r="77" spans="1:30" hidden="1" x14ac:dyDescent="0.25"/>
    <row r="78" spans="1:30" hidden="1" x14ac:dyDescent="0.25"/>
    <row r="79" spans="1:30" hidden="1" x14ac:dyDescent="0.25"/>
    <row r="80" spans="1:3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t="15" hidden="1" customHeight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t="15" hidden="1" customHeight="1" x14ac:dyDescent="0.25"/>
    <row r="102" ht="15" hidden="1" customHeight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</sheetData>
  <mergeCells count="61">
    <mergeCell ref="Z26:Z27"/>
    <mergeCell ref="AA26:AA27"/>
    <mergeCell ref="C43:C44"/>
    <mergeCell ref="C46:C47"/>
    <mergeCell ref="D59:U59"/>
    <mergeCell ref="E65:G65"/>
    <mergeCell ref="J65:M65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25" right="0.25" top="0.75" bottom="0.75" header="0.3" footer="0.3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2020</vt:lpstr>
      <vt:lpstr>'NR 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2019-12-09T14:32:29Z</dcterms:created>
  <dcterms:modified xsi:type="dcterms:W3CDTF">2019-12-09T14:32:39Z</dcterms:modified>
</cp:coreProperties>
</file>