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A0E2BFF4-5F34-43CD-8FFC-E5B5806519B4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Heyrov." sheetId="11" r:id="rId1"/>
  </sheets>
  <externalReferences>
    <externalReference r:id="rId2"/>
  </externalReferences>
  <definedNames>
    <definedName name="_xlnm.Print_Area" localSheetId="0">'ZŠ Heyrov.'!$A$1:$S$77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1" l="1"/>
  <c r="H15" i="11"/>
  <c r="I15" i="11" s="1"/>
  <c r="J15" i="11"/>
  <c r="K15" i="11"/>
  <c r="O15" i="11"/>
  <c r="O24" i="11" s="1"/>
  <c r="O40" i="11" s="1"/>
  <c r="O41" i="11" s="1"/>
  <c r="R15" i="11"/>
  <c r="G16" i="11"/>
  <c r="H16" i="11"/>
  <c r="I16" i="11"/>
  <c r="J16" i="11"/>
  <c r="K16" i="11"/>
  <c r="O16" i="11"/>
  <c r="R16" i="11"/>
  <c r="G17" i="11"/>
  <c r="H17" i="11"/>
  <c r="I17" i="11"/>
  <c r="J17" i="11"/>
  <c r="L17" i="11" s="1"/>
  <c r="K17" i="11"/>
  <c r="O17" i="11"/>
  <c r="R17" i="11"/>
  <c r="G18" i="11"/>
  <c r="H18" i="11"/>
  <c r="I18" i="11"/>
  <c r="J18" i="11"/>
  <c r="K18" i="11"/>
  <c r="O18" i="11"/>
  <c r="R18" i="11"/>
  <c r="R24" i="11" s="1"/>
  <c r="G19" i="11"/>
  <c r="I19" i="11" s="1"/>
  <c r="H19" i="11"/>
  <c r="J19" i="11"/>
  <c r="L19" i="11" s="1"/>
  <c r="K19" i="11"/>
  <c r="O19" i="11"/>
  <c r="R19" i="11"/>
  <c r="D20" i="11"/>
  <c r="G20" i="11"/>
  <c r="H20" i="11"/>
  <c r="I20" i="11" s="1"/>
  <c r="I24" i="11" s="1"/>
  <c r="J20" i="11"/>
  <c r="K20" i="11"/>
  <c r="L20" i="11"/>
  <c r="O20" i="11"/>
  <c r="R20" i="11"/>
  <c r="G21" i="11"/>
  <c r="H21" i="11"/>
  <c r="I21" i="11"/>
  <c r="J21" i="11"/>
  <c r="L21" i="11" s="1"/>
  <c r="K21" i="11"/>
  <c r="O21" i="11"/>
  <c r="R21" i="11"/>
  <c r="D22" i="11"/>
  <c r="G22" i="11"/>
  <c r="I22" i="11" s="1"/>
  <c r="H22" i="11"/>
  <c r="J22" i="11"/>
  <c r="K22" i="11"/>
  <c r="L22" i="11"/>
  <c r="O22" i="11"/>
  <c r="R22" i="11"/>
  <c r="D23" i="11"/>
  <c r="G23" i="11"/>
  <c r="I23" i="11" s="1"/>
  <c r="H23" i="11"/>
  <c r="J23" i="11"/>
  <c r="K23" i="11"/>
  <c r="O23" i="11"/>
  <c r="R23" i="11"/>
  <c r="E24" i="11"/>
  <c r="M24" i="11"/>
  <c r="M40" i="11" s="1"/>
  <c r="N24" i="11"/>
  <c r="N40" i="11" s="1"/>
  <c r="P24" i="11"/>
  <c r="P40" i="11" s="1"/>
  <c r="Q24" i="11"/>
  <c r="G28" i="11"/>
  <c r="H28" i="11"/>
  <c r="I28" i="11"/>
  <c r="J28" i="11"/>
  <c r="L28" i="11" s="1"/>
  <c r="K28" i="11"/>
  <c r="O28" i="11"/>
  <c r="R28" i="11"/>
  <c r="G29" i="11"/>
  <c r="H29" i="11"/>
  <c r="I29" i="11"/>
  <c r="J29" i="11"/>
  <c r="L29" i="11" s="1"/>
  <c r="O29" i="11"/>
  <c r="R29" i="11"/>
  <c r="G30" i="11"/>
  <c r="H30" i="11"/>
  <c r="J30" i="11"/>
  <c r="L30" i="11" s="1"/>
  <c r="O30" i="11"/>
  <c r="R30" i="11"/>
  <c r="G31" i="11"/>
  <c r="H31" i="11"/>
  <c r="J31" i="11"/>
  <c r="L31" i="11" s="1"/>
  <c r="K31" i="11"/>
  <c r="O31" i="11"/>
  <c r="R31" i="11"/>
  <c r="G32" i="11"/>
  <c r="H32" i="11"/>
  <c r="J32" i="11"/>
  <c r="L32" i="11" s="1"/>
  <c r="K32" i="11"/>
  <c r="O32" i="11"/>
  <c r="R32" i="11"/>
  <c r="G33" i="11"/>
  <c r="I33" i="11" s="1"/>
  <c r="H33" i="11"/>
  <c r="J33" i="11"/>
  <c r="K33" i="11"/>
  <c r="L33" i="11"/>
  <c r="O33" i="11"/>
  <c r="R33" i="11"/>
  <c r="G34" i="11"/>
  <c r="I34" i="11" s="1"/>
  <c r="H34" i="11"/>
  <c r="J34" i="11"/>
  <c r="K34" i="11"/>
  <c r="L34" i="11"/>
  <c r="O34" i="11"/>
  <c r="R34" i="11"/>
  <c r="G35" i="11"/>
  <c r="I35" i="11" s="1"/>
  <c r="H35" i="11"/>
  <c r="J35" i="11"/>
  <c r="K35" i="11"/>
  <c r="L35" i="11"/>
  <c r="O35" i="11"/>
  <c r="R35" i="11"/>
  <c r="G36" i="11"/>
  <c r="H36" i="11"/>
  <c r="J36" i="11"/>
  <c r="L36" i="11" s="1"/>
  <c r="K36" i="11"/>
  <c r="O36" i="11"/>
  <c r="R36" i="11"/>
  <c r="G37" i="11"/>
  <c r="H37" i="11"/>
  <c r="J37" i="11"/>
  <c r="L37" i="11" s="1"/>
  <c r="K37" i="11"/>
  <c r="O37" i="11"/>
  <c r="R37" i="11"/>
  <c r="G38" i="11"/>
  <c r="H38" i="11"/>
  <c r="J38" i="11"/>
  <c r="L38" i="11" s="1"/>
  <c r="K38" i="11"/>
  <c r="O38" i="11"/>
  <c r="R38" i="11"/>
  <c r="D39" i="11"/>
  <c r="D40" i="11" s="1"/>
  <c r="E39" i="11"/>
  <c r="F39" i="11"/>
  <c r="F40" i="11" s="1"/>
  <c r="F41" i="11" s="1"/>
  <c r="M39" i="11"/>
  <c r="N39" i="11"/>
  <c r="O39" i="11"/>
  <c r="P39" i="11"/>
  <c r="Q39" i="11"/>
  <c r="I38" i="11" l="1"/>
  <c r="K24" i="11"/>
  <c r="K40" i="11" s="1"/>
  <c r="L16" i="11"/>
  <c r="I31" i="11"/>
  <c r="L15" i="11"/>
  <c r="L24" i="11" s="1"/>
  <c r="L40" i="11" s="1"/>
  <c r="L41" i="11" s="1"/>
  <c r="I36" i="11"/>
  <c r="R39" i="11"/>
  <c r="R40" i="11" s="1"/>
  <c r="R41" i="11" s="1"/>
  <c r="J24" i="11"/>
  <c r="J40" i="11" s="1"/>
  <c r="H39" i="11"/>
  <c r="E40" i="11"/>
  <c r="H24" i="11"/>
  <c r="H40" i="11" s="1"/>
  <c r="L39" i="11"/>
  <c r="I32" i="11"/>
  <c r="I37" i="11"/>
  <c r="I30" i="11"/>
  <c r="I39" i="11" s="1"/>
  <c r="I40" i="11" s="1"/>
  <c r="I41" i="11" s="1"/>
  <c r="L23" i="11"/>
  <c r="Q40" i="11"/>
  <c r="G24" i="11"/>
  <c r="L18" i="11"/>
  <c r="G39" i="11"/>
  <c r="G40" i="11" s="1"/>
</calcChain>
</file>

<file path=xl/sharedStrings.xml><?xml version="1.0" encoding="utf-8"?>
<sst xmlns="http://schemas.openxmlformats.org/spreadsheetml/2006/main" count="154" uniqueCount="100">
  <si>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</si>
  <si>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</si>
  <si>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</si>
  <si>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</si>
  <si>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</si>
  <si>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</si>
  <si>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</si>
  <si>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</si>
  <si>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</si>
  <si>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</si>
  <si>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</si>
  <si>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</si>
  <si>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</si>
  <si>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</si>
  <si>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</si>
  <si>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</si>
  <si>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</si>
  <si>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</si>
  <si>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</si>
  <si>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</si>
  <si>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</si>
  <si>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</si>
  <si>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</si>
  <si>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</si>
  <si>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</si>
  <si>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</si>
  <si>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</si>
  <si>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</si>
  <si>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</si>
  <si>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</si>
  <si>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</si>
  <si>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</si>
  <si>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</si>
  <si>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</si>
  <si>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</si>
  <si>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</si>
  <si>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</si>
  <si>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</si>
  <si>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</si>
  <si>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</si>
  <si>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</si>
  <si>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</si>
  <si>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</si>
  <si>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</si>
  <si>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</si>
  <si>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</si>
  <si>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</si>
  <si>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</si>
  <si>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</si>
  <si>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</si>
  <si>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</si>
  <si>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</si>
  <si>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</si>
  <si>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</si>
  <si>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</si>
  <si>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</si>
  <si>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</si>
  <si>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</si>
  <si>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</si>
  <si>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</si>
  <si>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</si>
  <si>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</si>
  <si>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</si>
  <si>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</si>
  <si>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</si>
  <si>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</si>
  <si>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</si>
  <si>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</si>
  <si>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</si>
  <si>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</si>
  <si>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</si>
  <si>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</si>
  <si>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</si>
  <si>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</si>
  <si>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</si>
  <si>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</si>
  <si>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</si>
  <si>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</si>
  <si>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</si>
  <si>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</si>
  <si>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</si>
  <si>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</si>
  <si>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</si>
  <si>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</si>
  <si>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</si>
  <si>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</si>
  <si>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</si>
  <si>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</si>
  <si>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</si>
  <si>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</si>
  <si>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</si>
  <si>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</si>
  <si>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</si>
  <si>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</si>
  <si>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Alena Bažantová</t>
  </si>
  <si>
    <t>Mgr. Monika Margitičová</t>
  </si>
  <si>
    <t>Požadavky na rok 2026 a 2027 zůstávají zhruba stejné, jen jsou navýšeny mzdy o 5% a 3% a tím odvody.</t>
  </si>
  <si>
    <t>Akademika Heyrovského 4539, Chomutov</t>
  </si>
  <si>
    <t>46789758</t>
  </si>
  <si>
    <t>Základní škola Chomutov, Akademika Heyrovského 4539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</si>
</sst>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9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0" fontId="0" fillId="0" borderId="38" xfId="0" applyBorder="1" applyProtection="1"/>
    <xf numFmtId="0" fontId="0" fillId="0" borderId="39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4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6" xfId="0" applyFont="1" applyFill="1" applyBorder="1" applyProtection="1"/>
    <xf numFmtId="164" fontId="0" fillId="0" borderId="4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49" xfId="0" applyBorder="1" applyAlignment="1" applyProtection="1">
      <alignment horizontal="left" indent="5"/>
    </xf>
    <xf numFmtId="0" fontId="0" fillId="0" borderId="50" xfId="0" applyFill="1" applyBorder="1" applyAlignment="1" applyProtection="1">
      <alignment horizontal="center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1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38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4" xfId="0" applyFont="1" applyFill="1" applyBorder="1" applyAlignment="1" applyProtection="1">
      <alignment horizontal="center" vertical="center" wrapText="1"/>
    </xf>
    <xf numFmtId="0" fontId="1" fillId="13" borderId="46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7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9" borderId="10" xfId="0" applyNumberFormat="1" applyFont="1" applyFill="1" applyBorder="1" applyProtection="1"/>
    <xf numFmtId="164" fontId="0" fillId="9" borderId="12" xfId="0" applyNumberFormat="1" applyFont="1" applyFill="1" applyBorder="1" applyProtection="1"/>
    <xf numFmtId="164" fontId="0" fillId="9" borderId="17" xfId="0" applyNumberFormat="1" applyFont="1" applyFill="1" applyBorder="1" applyProtection="1"/>
    <xf numFmtId="164" fontId="0" fillId="0" borderId="35" xfId="0" applyNumberFormat="1" applyFont="1" applyFill="1" applyBorder="1" applyAlignment="1" applyProtection="1">
      <alignment horizontal="right"/>
    </xf>
    <xf numFmtId="164" fontId="0" fillId="0" borderId="32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</xf>
    <xf numFmtId="164" fontId="0" fillId="0" borderId="18" xfId="0" applyNumberFormat="1" applyFont="1" applyBorder="1" applyProtection="1">
      <protection locked="0"/>
    </xf>
    <xf numFmtId="164" fontId="1" fillId="11" borderId="26" xfId="0" applyNumberFormat="1" applyFont="1" applyFill="1" applyBorder="1" applyAlignment="1" applyProtection="1">
      <alignment horizontal="right"/>
    </xf>
    <xf numFmtId="164" fontId="1" fillId="11" borderId="19" xfId="0" applyNumberFormat="1" applyFont="1" applyFill="1" applyBorder="1" applyAlignment="1" applyProtection="1">
      <alignment horizontal="right"/>
    </xf>
    <xf numFmtId="164" fontId="1" fillId="11" borderId="22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52" xfId="0" applyNumberFormat="1" applyFill="1" applyBorder="1" applyAlignment="1" applyProtection="1">
      <alignment horizontal="right"/>
      <protection locked="0"/>
    </xf>
    <xf numFmtId="164" fontId="1" fillId="11" borderId="54" xfId="0" applyNumberFormat="1" applyFont="1" applyFill="1" applyBorder="1" applyAlignment="1" applyProtection="1">
      <alignment horizontal="right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6" xfId="0" applyNumberFormat="1" applyFont="1" applyFill="1" applyBorder="1" applyAlignment="1" applyProtection="1">
      <alignment horizontal="center"/>
    </xf>
    <xf numFmtId="164" fontId="5" fillId="9" borderId="44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3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41" xfId="0" applyNumberFormat="1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A.Heyr.%20NR%202025,SVH%202026-27,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2600</v>
          </cell>
          <cell r="Y15">
            <v>2600</v>
          </cell>
        </row>
        <row r="16">
          <cell r="M16">
            <v>5370.1</v>
          </cell>
          <cell r="Y16">
            <v>5900</v>
          </cell>
        </row>
        <row r="17">
          <cell r="M17">
            <v>514.70000000000005</v>
          </cell>
          <cell r="Y17">
            <v>614.9</v>
          </cell>
        </row>
        <row r="18">
          <cell r="M18">
            <v>48100</v>
          </cell>
          <cell r="Y18">
            <v>48100</v>
          </cell>
        </row>
        <row r="19">
          <cell r="M19">
            <v>903.8</v>
          </cell>
          <cell r="Y19">
            <v>903.8</v>
          </cell>
        </row>
        <row r="20">
          <cell r="M20">
            <v>100</v>
          </cell>
          <cell r="Y20">
            <v>100</v>
          </cell>
        </row>
        <row r="21">
          <cell r="M21">
            <v>0</v>
          </cell>
          <cell r="N21">
            <v>400</v>
          </cell>
          <cell r="Y21">
            <v>0</v>
          </cell>
          <cell r="Z21">
            <v>400</v>
          </cell>
        </row>
        <row r="22">
          <cell r="M22">
            <v>0</v>
          </cell>
          <cell r="N22">
            <v>400</v>
          </cell>
          <cell r="Y22">
            <v>0</v>
          </cell>
          <cell r="Z22">
            <v>400</v>
          </cell>
        </row>
        <row r="23">
          <cell r="M23">
            <v>0</v>
          </cell>
          <cell r="Y23">
            <v>0</v>
          </cell>
        </row>
        <row r="28">
          <cell r="M28">
            <v>400</v>
          </cell>
          <cell r="Y28">
            <v>400</v>
          </cell>
        </row>
        <row r="29">
          <cell r="M29">
            <v>3000</v>
          </cell>
          <cell r="N29">
            <v>60</v>
          </cell>
          <cell r="Y29">
            <v>2941.2</v>
          </cell>
        </row>
        <row r="30">
          <cell r="M30">
            <v>3000</v>
          </cell>
          <cell r="N30">
            <v>340</v>
          </cell>
          <cell r="Y30">
            <v>3100</v>
          </cell>
        </row>
        <row r="31">
          <cell r="M31">
            <v>1254.7</v>
          </cell>
          <cell r="Y31">
            <v>1459</v>
          </cell>
        </row>
        <row r="32">
          <cell r="M32">
            <v>35100</v>
          </cell>
          <cell r="Y32">
            <v>35070</v>
          </cell>
        </row>
        <row r="33">
          <cell r="M33">
            <v>34870</v>
          </cell>
          <cell r="Y33">
            <v>34870</v>
          </cell>
        </row>
        <row r="34">
          <cell r="M34">
            <v>200</v>
          </cell>
          <cell r="Y34">
            <v>200</v>
          </cell>
        </row>
        <row r="35">
          <cell r="M35">
            <v>11646</v>
          </cell>
          <cell r="Y35">
            <v>11646</v>
          </cell>
        </row>
        <row r="36">
          <cell r="M36">
            <v>0</v>
          </cell>
          <cell r="Y36">
            <v>0</v>
          </cell>
        </row>
        <row r="37">
          <cell r="M37">
            <v>1797</v>
          </cell>
          <cell r="Y37">
            <v>1797</v>
          </cell>
        </row>
        <row r="38">
          <cell r="M38">
            <v>1722</v>
          </cell>
          <cell r="Y38">
            <v>1805.5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S264"/>
  <sheetViews>
    <sheetView showGridLines="0" tabSelected="1" zoomScale="80" zoomScaleNormal="80" zoomScaleSheetLayoutView="80" workbookViewId="0">
      <selection activeCell="L41" sqref="L4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4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7" t="s">
        <v>92</v>
      </c>
      <c r="C2" s="9"/>
      <c r="D2" s="9"/>
      <c r="E2" s="9"/>
      <c r="F2" s="9"/>
      <c r="G2" s="124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4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53" t="s">
        <v>99</v>
      </c>
      <c r="E4" s="153"/>
      <c r="F4" s="153"/>
      <c r="G4" s="153"/>
      <c r="H4" s="153"/>
      <c r="I4" s="153"/>
      <c r="J4" s="153"/>
      <c r="K4" s="153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5"/>
      <c r="E5" s="125"/>
      <c r="F5" s="125"/>
      <c r="G5" s="125"/>
      <c r="H5" s="125"/>
      <c r="I5" s="125"/>
      <c r="J5" s="125"/>
      <c r="K5" s="125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26" t="s">
        <v>98</v>
      </c>
      <c r="E6" s="125"/>
      <c r="F6" s="125"/>
      <c r="G6" s="125"/>
      <c r="H6" s="125"/>
      <c r="I6" s="125"/>
      <c r="J6" s="125"/>
      <c r="K6" s="125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5"/>
      <c r="E7" s="125"/>
      <c r="F7" s="125"/>
      <c r="G7" s="125"/>
      <c r="H7" s="125"/>
      <c r="I7" s="125"/>
      <c r="J7" s="125"/>
      <c r="K7" s="125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54" t="s">
        <v>97</v>
      </c>
      <c r="E8" s="154"/>
      <c r="F8" s="154"/>
      <c r="G8" s="154"/>
      <c r="H8" s="154"/>
      <c r="I8" s="154"/>
      <c r="J8" s="154"/>
      <c r="K8" s="15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4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3" t="s">
        <v>56</v>
      </c>
      <c r="C10" s="122" t="s">
        <v>55</v>
      </c>
      <c r="D10" s="158" t="s">
        <v>88</v>
      </c>
      <c r="E10" s="158"/>
      <c r="F10" s="159"/>
      <c r="G10" s="158" t="s">
        <v>87</v>
      </c>
      <c r="H10" s="158"/>
      <c r="I10" s="190"/>
      <c r="J10" s="157" t="s">
        <v>86</v>
      </c>
      <c r="K10" s="158"/>
      <c r="L10" s="159"/>
      <c r="M10" s="187" t="s">
        <v>85</v>
      </c>
      <c r="N10" s="158"/>
      <c r="O10" s="159"/>
      <c r="P10" s="158" t="s">
        <v>84</v>
      </c>
      <c r="Q10" s="158"/>
      <c r="R10" s="159"/>
      <c r="S10" s="3"/>
    </row>
    <row r="11" spans="1:19" ht="30.75" customHeight="1" thickBot="1" x14ac:dyDescent="0.3">
      <c r="A11" s="9"/>
      <c r="B11" s="121"/>
      <c r="C11" s="120"/>
      <c r="D11" s="117" t="s">
        <v>83</v>
      </c>
      <c r="E11" s="116" t="s">
        <v>82</v>
      </c>
      <c r="F11" s="116" t="s">
        <v>81</v>
      </c>
      <c r="G11" s="117" t="s">
        <v>83</v>
      </c>
      <c r="H11" s="116" t="s">
        <v>82</v>
      </c>
      <c r="I11" s="119" t="s">
        <v>81</v>
      </c>
      <c r="J11" s="119" t="s">
        <v>83</v>
      </c>
      <c r="K11" s="116" t="s">
        <v>82</v>
      </c>
      <c r="L11" s="116" t="s">
        <v>81</v>
      </c>
      <c r="M11" s="118" t="s">
        <v>83</v>
      </c>
      <c r="N11" s="116" t="s">
        <v>82</v>
      </c>
      <c r="O11" s="116" t="s">
        <v>81</v>
      </c>
      <c r="P11" s="117" t="s">
        <v>83</v>
      </c>
      <c r="Q11" s="116" t="s">
        <v>82</v>
      </c>
      <c r="R11" s="116" t="s">
        <v>81</v>
      </c>
      <c r="S11" s="3"/>
    </row>
    <row r="12" spans="1:19" ht="15.75" customHeight="1" thickBot="1" x14ac:dyDescent="0.3">
      <c r="A12" s="9"/>
      <c r="B12" s="115"/>
      <c r="C12" s="114" t="s">
        <v>78</v>
      </c>
      <c r="D12" s="161"/>
      <c r="E12" s="161"/>
      <c r="F12" s="162"/>
      <c r="G12" s="161"/>
      <c r="H12" s="161"/>
      <c r="I12" s="161"/>
      <c r="J12" s="160"/>
      <c r="K12" s="161"/>
      <c r="L12" s="162"/>
      <c r="M12" s="161"/>
      <c r="N12" s="161"/>
      <c r="O12" s="162"/>
      <c r="P12" s="161"/>
      <c r="Q12" s="161"/>
      <c r="R12" s="162"/>
      <c r="S12" s="3"/>
    </row>
    <row r="13" spans="1:19" ht="15.75" customHeight="1" x14ac:dyDescent="0.25">
      <c r="A13" s="9"/>
      <c r="B13" s="175" t="s">
        <v>56</v>
      </c>
      <c r="C13" s="182" t="s">
        <v>55</v>
      </c>
      <c r="D13" s="163" t="s">
        <v>80</v>
      </c>
      <c r="E13" s="165" t="s">
        <v>79</v>
      </c>
      <c r="F13" s="148" t="s">
        <v>78</v>
      </c>
      <c r="G13" s="167" t="s">
        <v>80</v>
      </c>
      <c r="H13" s="165" t="s">
        <v>79</v>
      </c>
      <c r="I13" s="155" t="s">
        <v>78</v>
      </c>
      <c r="J13" s="197" t="s">
        <v>80</v>
      </c>
      <c r="K13" s="165" t="s">
        <v>79</v>
      </c>
      <c r="L13" s="193" t="s">
        <v>78</v>
      </c>
      <c r="M13" s="188" t="s">
        <v>80</v>
      </c>
      <c r="N13" s="165" t="s">
        <v>79</v>
      </c>
      <c r="O13" s="148" t="s">
        <v>78</v>
      </c>
      <c r="P13" s="167" t="s">
        <v>80</v>
      </c>
      <c r="Q13" s="165" t="s">
        <v>79</v>
      </c>
      <c r="R13" s="148" t="s">
        <v>78</v>
      </c>
      <c r="S13" s="3"/>
    </row>
    <row r="14" spans="1:19" ht="15.75" thickBot="1" x14ac:dyDescent="0.3">
      <c r="A14" s="9"/>
      <c r="B14" s="176"/>
      <c r="C14" s="183"/>
      <c r="D14" s="164"/>
      <c r="E14" s="166"/>
      <c r="F14" s="149"/>
      <c r="G14" s="168"/>
      <c r="H14" s="166"/>
      <c r="I14" s="156"/>
      <c r="J14" s="198"/>
      <c r="K14" s="166"/>
      <c r="L14" s="194"/>
      <c r="M14" s="189"/>
      <c r="N14" s="166"/>
      <c r="O14" s="149"/>
      <c r="P14" s="168"/>
      <c r="Q14" s="166"/>
      <c r="R14" s="149"/>
      <c r="S14" s="3"/>
    </row>
    <row r="15" spans="1:19" x14ac:dyDescent="0.25">
      <c r="A15" s="9"/>
      <c r="B15" s="93" t="s">
        <v>77</v>
      </c>
      <c r="C15" s="113" t="s">
        <v>76</v>
      </c>
      <c r="D15" s="78">
        <v>2543.1999999999998</v>
      </c>
      <c r="E15" s="77"/>
      <c r="F15" s="81">
        <v>2543.1999999999998</v>
      </c>
      <c r="G15" s="78">
        <f>'[1]NR 2025'!M15</f>
        <v>2600</v>
      </c>
      <c r="H15" s="77">
        <f>'[1]NR 2025'!N15</f>
        <v>0</v>
      </c>
      <c r="I15" s="83">
        <f t="shared" ref="I15:I23" si="0">G15+H15</f>
        <v>2600</v>
      </c>
      <c r="J15" s="137">
        <f>'[1]NR 2025'!Y15</f>
        <v>2600</v>
      </c>
      <c r="K15" s="136">
        <f>'[1]NR 2025'!Z15</f>
        <v>0</v>
      </c>
      <c r="L15" s="138">
        <f t="shared" ref="L15:L23" si="1">J15+K15</f>
        <v>2600</v>
      </c>
      <c r="M15" s="112">
        <v>2600</v>
      </c>
      <c r="N15" s="77"/>
      <c r="O15" s="81">
        <f t="shared" ref="O15:O23" si="2">M15+N15</f>
        <v>2600</v>
      </c>
      <c r="P15" s="78">
        <v>2600</v>
      </c>
      <c r="Q15" s="77"/>
      <c r="R15" s="81">
        <f t="shared" ref="R15:R23" si="3">P15+Q15</f>
        <v>2600</v>
      </c>
      <c r="S15" s="3"/>
    </row>
    <row r="16" spans="1:19" x14ac:dyDescent="0.25">
      <c r="A16" s="9"/>
      <c r="B16" s="85" t="s">
        <v>75</v>
      </c>
      <c r="C16" s="111" t="s">
        <v>74</v>
      </c>
      <c r="D16" s="129">
        <v>5201.6000000000004</v>
      </c>
      <c r="E16" s="89"/>
      <c r="F16" s="81">
        <v>5201.6000000000004</v>
      </c>
      <c r="G16" s="78">
        <f>'[1]NR 2025'!M16</f>
        <v>5370.1</v>
      </c>
      <c r="H16" s="77">
        <f>'[1]NR 2025'!N16</f>
        <v>0</v>
      </c>
      <c r="I16" s="83">
        <f t="shared" si="0"/>
        <v>5370.1</v>
      </c>
      <c r="J16" s="137">
        <f>'[1]NR 2025'!Y16</f>
        <v>5900</v>
      </c>
      <c r="K16" s="136">
        <f>'[1]NR 2025'!Z16</f>
        <v>0</v>
      </c>
      <c r="L16" s="135">
        <f t="shared" si="1"/>
        <v>5900</v>
      </c>
      <c r="M16" s="105">
        <v>5900</v>
      </c>
      <c r="N16" s="89"/>
      <c r="O16" s="81">
        <f t="shared" si="2"/>
        <v>5900</v>
      </c>
      <c r="P16" s="129">
        <v>5900</v>
      </c>
      <c r="Q16" s="89"/>
      <c r="R16" s="81">
        <f t="shared" si="3"/>
        <v>5900</v>
      </c>
      <c r="S16" s="3"/>
    </row>
    <row r="17" spans="1:19" x14ac:dyDescent="0.25">
      <c r="A17" s="9"/>
      <c r="B17" s="85" t="s">
        <v>73</v>
      </c>
      <c r="C17" s="110" t="s">
        <v>72</v>
      </c>
      <c r="D17" s="129">
        <v>1287.9000000000001</v>
      </c>
      <c r="E17" s="89"/>
      <c r="F17" s="81">
        <v>1287.9000000000001</v>
      </c>
      <c r="G17" s="78">
        <f>'[1]NR 2025'!M17</f>
        <v>514.70000000000005</v>
      </c>
      <c r="H17" s="77">
        <f>'[1]NR 2025'!N17</f>
        <v>0</v>
      </c>
      <c r="I17" s="83">
        <f t="shared" si="0"/>
        <v>514.70000000000005</v>
      </c>
      <c r="J17" s="137">
        <f>'[1]NR 2025'!Y17</f>
        <v>614.9</v>
      </c>
      <c r="K17" s="136">
        <f>'[1]NR 2025'!Z17</f>
        <v>0</v>
      </c>
      <c r="L17" s="135">
        <f t="shared" si="1"/>
        <v>614.9</v>
      </c>
      <c r="M17" s="105">
        <v>514.70000000000005</v>
      </c>
      <c r="N17" s="109"/>
      <c r="O17" s="81">
        <f t="shared" si="2"/>
        <v>514.70000000000005</v>
      </c>
      <c r="P17" s="129">
        <v>514.70000000000005</v>
      </c>
      <c r="Q17" s="109"/>
      <c r="R17" s="81">
        <f t="shared" si="3"/>
        <v>514.70000000000005</v>
      </c>
      <c r="S17" s="3"/>
    </row>
    <row r="18" spans="1:19" x14ac:dyDescent="0.25">
      <c r="A18" s="9"/>
      <c r="B18" s="85" t="s">
        <v>71</v>
      </c>
      <c r="C18" s="108" t="s">
        <v>70</v>
      </c>
      <c r="D18" s="129">
        <v>43564.5</v>
      </c>
      <c r="E18" s="77"/>
      <c r="F18" s="81">
        <v>43564.5</v>
      </c>
      <c r="G18" s="78">
        <f>'[1]NR 2025'!M18</f>
        <v>48100</v>
      </c>
      <c r="H18" s="77">
        <f>'[1]NR 2025'!N18</f>
        <v>0</v>
      </c>
      <c r="I18" s="83">
        <f t="shared" si="0"/>
        <v>48100</v>
      </c>
      <c r="J18" s="137">
        <f>'[1]NR 2025'!Y18</f>
        <v>48100</v>
      </c>
      <c r="K18" s="136">
        <f>'[1]NR 2025'!Z18</f>
        <v>0</v>
      </c>
      <c r="L18" s="135">
        <f t="shared" si="1"/>
        <v>48100</v>
      </c>
      <c r="M18" s="105">
        <v>50505</v>
      </c>
      <c r="N18" s="77"/>
      <c r="O18" s="81">
        <f t="shared" si="2"/>
        <v>50505</v>
      </c>
      <c r="P18" s="129">
        <v>52030</v>
      </c>
      <c r="Q18" s="77"/>
      <c r="R18" s="81">
        <f t="shared" si="3"/>
        <v>52030</v>
      </c>
      <c r="S18" s="3"/>
    </row>
    <row r="19" spans="1:19" x14ac:dyDescent="0.25">
      <c r="A19" s="9"/>
      <c r="B19" s="85" t="s">
        <v>69</v>
      </c>
      <c r="C19" s="87" t="s">
        <v>68</v>
      </c>
      <c r="D19" s="129">
        <v>900.4</v>
      </c>
      <c r="E19" s="77"/>
      <c r="F19" s="81">
        <v>900.4</v>
      </c>
      <c r="G19" s="78">
        <f>'[1]NR 2025'!M19</f>
        <v>903.8</v>
      </c>
      <c r="H19" s="77">
        <f>'[1]NR 2025'!N19</f>
        <v>0</v>
      </c>
      <c r="I19" s="83">
        <f t="shared" si="0"/>
        <v>903.8</v>
      </c>
      <c r="J19" s="137">
        <f>'[1]NR 2025'!Y19</f>
        <v>903.8</v>
      </c>
      <c r="K19" s="136">
        <f>'[1]NR 2025'!Z19</f>
        <v>0</v>
      </c>
      <c r="L19" s="135">
        <f t="shared" si="1"/>
        <v>903.8</v>
      </c>
      <c r="M19" s="105">
        <v>903.8</v>
      </c>
      <c r="N19" s="106"/>
      <c r="O19" s="81">
        <f t="shared" si="2"/>
        <v>903.8</v>
      </c>
      <c r="P19" s="129">
        <v>903.8</v>
      </c>
      <c r="Q19" s="106"/>
      <c r="R19" s="81">
        <f t="shared" si="3"/>
        <v>903.8</v>
      </c>
      <c r="S19" s="3"/>
    </row>
    <row r="20" spans="1:19" x14ac:dyDescent="0.25">
      <c r="A20" s="9"/>
      <c r="B20" s="85" t="s">
        <v>67</v>
      </c>
      <c r="C20" s="107" t="s">
        <v>66</v>
      </c>
      <c r="D20" s="129">
        <f>SUM(A20:C20)</f>
        <v>0</v>
      </c>
      <c r="E20" s="77"/>
      <c r="F20" s="81">
        <v>0</v>
      </c>
      <c r="G20" s="78">
        <f>'[1]NR 2025'!M20</f>
        <v>100</v>
      </c>
      <c r="H20" s="77">
        <f>'[1]NR 2025'!N20</f>
        <v>0</v>
      </c>
      <c r="I20" s="83">
        <f t="shared" si="0"/>
        <v>100</v>
      </c>
      <c r="J20" s="137">
        <f>'[1]NR 2025'!Y20</f>
        <v>100</v>
      </c>
      <c r="K20" s="136">
        <f>'[1]NR 2025'!Z20</f>
        <v>0</v>
      </c>
      <c r="L20" s="135">
        <f t="shared" si="1"/>
        <v>100</v>
      </c>
      <c r="M20" s="105">
        <v>100</v>
      </c>
      <c r="N20" s="106"/>
      <c r="O20" s="81">
        <f t="shared" si="2"/>
        <v>100</v>
      </c>
      <c r="P20" s="129">
        <v>100</v>
      </c>
      <c r="Q20" s="106"/>
      <c r="R20" s="81">
        <f t="shared" si="3"/>
        <v>100</v>
      </c>
      <c r="S20" s="3"/>
    </row>
    <row r="21" spans="1:19" x14ac:dyDescent="0.25">
      <c r="A21" s="9"/>
      <c r="B21" s="85" t="s">
        <v>65</v>
      </c>
      <c r="C21" s="84" t="s">
        <v>64</v>
      </c>
      <c r="D21" s="129">
        <v>550.79999999999995</v>
      </c>
      <c r="E21" s="77">
        <v>466.2</v>
      </c>
      <c r="F21" s="81">
        <v>1017</v>
      </c>
      <c r="G21" s="78">
        <f>'[1]NR 2025'!M21</f>
        <v>0</v>
      </c>
      <c r="H21" s="77">
        <f>'[1]NR 2025'!N21</f>
        <v>400</v>
      </c>
      <c r="I21" s="83">
        <f t="shared" si="0"/>
        <v>400</v>
      </c>
      <c r="J21" s="137">
        <f>'[1]NR 2025'!Y21</f>
        <v>0</v>
      </c>
      <c r="K21" s="136">
        <f>'[1]NR 2025'!Z21</f>
        <v>400</v>
      </c>
      <c r="L21" s="135">
        <f t="shared" si="1"/>
        <v>400</v>
      </c>
      <c r="M21" s="146">
        <v>560</v>
      </c>
      <c r="N21" s="104">
        <v>420</v>
      </c>
      <c r="O21" s="81">
        <f t="shared" si="2"/>
        <v>980</v>
      </c>
      <c r="P21" s="129">
        <v>560</v>
      </c>
      <c r="Q21" s="104">
        <v>450</v>
      </c>
      <c r="R21" s="81">
        <f t="shared" si="3"/>
        <v>1010</v>
      </c>
      <c r="S21" s="3"/>
    </row>
    <row r="22" spans="1:19" x14ac:dyDescent="0.25">
      <c r="A22" s="9"/>
      <c r="B22" s="85" t="s">
        <v>63</v>
      </c>
      <c r="C22" s="84" t="s">
        <v>62</v>
      </c>
      <c r="D22" s="129">
        <f>SUM(A22:C22)</f>
        <v>0</v>
      </c>
      <c r="E22" s="77">
        <v>466.2</v>
      </c>
      <c r="F22" s="81">
        <v>466.2</v>
      </c>
      <c r="G22" s="78">
        <f>'[1]NR 2025'!M22</f>
        <v>0</v>
      </c>
      <c r="H22" s="77">
        <f>'[1]NR 2025'!N22</f>
        <v>400</v>
      </c>
      <c r="I22" s="83">
        <f t="shared" si="0"/>
        <v>400</v>
      </c>
      <c r="J22" s="137">
        <f>'[1]NR 2025'!Y22</f>
        <v>0</v>
      </c>
      <c r="K22" s="136">
        <f>'[1]NR 2025'!Z22</f>
        <v>400</v>
      </c>
      <c r="L22" s="135">
        <f t="shared" si="1"/>
        <v>400</v>
      </c>
      <c r="M22" s="105"/>
      <c r="N22" s="104">
        <v>420</v>
      </c>
      <c r="O22" s="81">
        <f t="shared" si="2"/>
        <v>420</v>
      </c>
      <c r="P22" s="129"/>
      <c r="Q22" s="104">
        <v>450</v>
      </c>
      <c r="R22" s="81">
        <f t="shared" si="3"/>
        <v>450</v>
      </c>
      <c r="S22" s="3"/>
    </row>
    <row r="23" spans="1:19" ht="15.75" thickBot="1" x14ac:dyDescent="0.3">
      <c r="A23" s="9"/>
      <c r="B23" s="103" t="s">
        <v>61</v>
      </c>
      <c r="C23" s="102" t="s">
        <v>60</v>
      </c>
      <c r="D23" s="129">
        <f>SUM(A23:C23)</f>
        <v>0</v>
      </c>
      <c r="E23" s="77"/>
      <c r="F23" s="74"/>
      <c r="G23" s="78">
        <f>'[1]NR 2025'!M23</f>
        <v>0</v>
      </c>
      <c r="H23" s="77">
        <f>'[1]NR 2025'!N23</f>
        <v>0</v>
      </c>
      <c r="I23" s="76">
        <f t="shared" si="0"/>
        <v>0</v>
      </c>
      <c r="J23" s="145">
        <f>'[1]NR 2025'!Y23</f>
        <v>0</v>
      </c>
      <c r="K23" s="144">
        <f>'[1]NR 2025'!Z23</f>
        <v>0</v>
      </c>
      <c r="L23" s="143">
        <f t="shared" si="1"/>
        <v>0</v>
      </c>
      <c r="M23" s="101"/>
      <c r="N23" s="100"/>
      <c r="O23" s="74">
        <f t="shared" si="2"/>
        <v>0</v>
      </c>
      <c r="P23" s="128"/>
      <c r="Q23" s="100"/>
      <c r="R23" s="74">
        <f t="shared" si="3"/>
        <v>0</v>
      </c>
      <c r="S23" s="3"/>
    </row>
    <row r="24" spans="1:19" ht="15.75" thickBot="1" x14ac:dyDescent="0.3">
      <c r="A24" s="9"/>
      <c r="B24" s="73" t="s">
        <v>59</v>
      </c>
      <c r="C24" s="99" t="s">
        <v>58</v>
      </c>
      <c r="D24" s="147">
        <v>54048.4</v>
      </c>
      <c r="E24" s="96">
        <f>SUM(E15:E21)</f>
        <v>466.2</v>
      </c>
      <c r="F24" s="96">
        <v>54514.6</v>
      </c>
      <c r="G24" s="96">
        <f t="shared" ref="G24:L24" si="4">SUM(G15:G21)</f>
        <v>57588.600000000006</v>
      </c>
      <c r="H24" s="96">
        <f t="shared" si="4"/>
        <v>400</v>
      </c>
      <c r="I24" s="98">
        <f t="shared" si="4"/>
        <v>57988.600000000006</v>
      </c>
      <c r="J24" s="142">
        <f t="shared" si="4"/>
        <v>58218.700000000004</v>
      </c>
      <c r="K24" s="141">
        <f t="shared" si="4"/>
        <v>400</v>
      </c>
      <c r="L24" s="140">
        <f t="shared" si="4"/>
        <v>58618.700000000004</v>
      </c>
      <c r="M24" s="97">
        <f>SUM(M15:M23)</f>
        <v>61083.5</v>
      </c>
      <c r="N24" s="96">
        <f>SUM(N15:N21)</f>
        <v>420</v>
      </c>
      <c r="O24" s="96">
        <f>SUM(O15:O21)</f>
        <v>61503.5</v>
      </c>
      <c r="P24" s="96">
        <f>SUM(P15:P21)</f>
        <v>62608.5</v>
      </c>
      <c r="Q24" s="96">
        <f>SUM(Q15:Q21)</f>
        <v>450</v>
      </c>
      <c r="R24" s="96">
        <f>SUM(R15:R21)</f>
        <v>63058.5</v>
      </c>
      <c r="S24" s="3"/>
    </row>
    <row r="25" spans="1:19" ht="15.75" customHeight="1" thickBot="1" x14ac:dyDescent="0.3">
      <c r="A25" s="9"/>
      <c r="B25" s="95"/>
      <c r="C25" s="94" t="s">
        <v>57</v>
      </c>
      <c r="D25" s="151"/>
      <c r="E25" s="151"/>
      <c r="F25" s="152"/>
      <c r="G25" s="151"/>
      <c r="H25" s="151"/>
      <c r="I25" s="151"/>
      <c r="J25" s="150"/>
      <c r="K25" s="151"/>
      <c r="L25" s="152"/>
      <c r="M25" s="151"/>
      <c r="N25" s="151"/>
      <c r="O25" s="152"/>
      <c r="P25" s="151"/>
      <c r="Q25" s="151"/>
      <c r="R25" s="152"/>
      <c r="S25" s="3"/>
    </row>
    <row r="26" spans="1:19" x14ac:dyDescent="0.25">
      <c r="A26" s="9"/>
      <c r="B26" s="175" t="s">
        <v>56</v>
      </c>
      <c r="C26" s="182" t="s">
        <v>55</v>
      </c>
      <c r="D26" s="169" t="s">
        <v>54</v>
      </c>
      <c r="E26" s="171" t="s">
        <v>53</v>
      </c>
      <c r="F26" s="173" t="s">
        <v>52</v>
      </c>
      <c r="G26" s="177" t="s">
        <v>54</v>
      </c>
      <c r="H26" s="169" t="s">
        <v>53</v>
      </c>
      <c r="I26" s="195" t="s">
        <v>52</v>
      </c>
      <c r="J26" s="169" t="s">
        <v>54</v>
      </c>
      <c r="K26" s="171" t="s">
        <v>53</v>
      </c>
      <c r="L26" s="173" t="s">
        <v>52</v>
      </c>
      <c r="M26" s="191" t="s">
        <v>54</v>
      </c>
      <c r="N26" s="171" t="s">
        <v>53</v>
      </c>
      <c r="O26" s="173" t="s">
        <v>52</v>
      </c>
      <c r="P26" s="177" t="s">
        <v>54</v>
      </c>
      <c r="Q26" s="171" t="s">
        <v>53</v>
      </c>
      <c r="R26" s="173" t="s">
        <v>52</v>
      </c>
      <c r="S26" s="3"/>
    </row>
    <row r="27" spans="1:19" ht="15.75" thickBot="1" x14ac:dyDescent="0.3">
      <c r="A27" s="9"/>
      <c r="B27" s="176"/>
      <c r="C27" s="183"/>
      <c r="D27" s="170"/>
      <c r="E27" s="172"/>
      <c r="F27" s="174"/>
      <c r="G27" s="178"/>
      <c r="H27" s="170"/>
      <c r="I27" s="196"/>
      <c r="J27" s="170"/>
      <c r="K27" s="172"/>
      <c r="L27" s="174"/>
      <c r="M27" s="192"/>
      <c r="N27" s="172"/>
      <c r="O27" s="174"/>
      <c r="P27" s="178"/>
      <c r="Q27" s="172"/>
      <c r="R27" s="174"/>
      <c r="S27" s="3"/>
    </row>
    <row r="28" spans="1:19" x14ac:dyDescent="0.25">
      <c r="A28" s="9"/>
      <c r="B28" s="93" t="s">
        <v>51</v>
      </c>
      <c r="C28" s="92" t="s">
        <v>50</v>
      </c>
      <c r="D28" s="78">
        <v>477.3</v>
      </c>
      <c r="E28" s="77"/>
      <c r="F28" s="81">
        <v>477.3</v>
      </c>
      <c r="G28" s="78">
        <f>'[1]NR 2025'!M28</f>
        <v>400</v>
      </c>
      <c r="H28" s="77">
        <f>'[1]NR 2025'!N28</f>
        <v>0</v>
      </c>
      <c r="I28" s="83">
        <f t="shared" ref="I28:I38" si="5">G28+H28</f>
        <v>400</v>
      </c>
      <c r="J28" s="137">
        <f>'[1]NR 2025'!Y28</f>
        <v>400</v>
      </c>
      <c r="K28" s="139">
        <f>'[1]NR 2025'!Z28</f>
        <v>0</v>
      </c>
      <c r="L28" s="138">
        <f t="shared" ref="L28:L38" si="6">J28+K28</f>
        <v>400</v>
      </c>
      <c r="M28" s="91">
        <v>600</v>
      </c>
      <c r="N28" s="91"/>
      <c r="O28" s="81">
        <f t="shared" ref="O28:O38" si="7">M28+N28</f>
        <v>600</v>
      </c>
      <c r="P28" s="91">
        <v>600</v>
      </c>
      <c r="Q28" s="91"/>
      <c r="R28" s="81">
        <f t="shared" ref="R28:R38" si="8">P28+Q28</f>
        <v>600</v>
      </c>
      <c r="S28" s="3"/>
    </row>
    <row r="29" spans="1:19" x14ac:dyDescent="0.25">
      <c r="A29" s="9"/>
      <c r="B29" s="85" t="s">
        <v>49</v>
      </c>
      <c r="C29" s="90" t="s">
        <v>48</v>
      </c>
      <c r="D29" s="78">
        <v>3513.4</v>
      </c>
      <c r="E29" s="89">
        <v>28.7</v>
      </c>
      <c r="F29" s="81">
        <v>3542.1</v>
      </c>
      <c r="G29" s="78">
        <f>'[1]NR 2025'!M29</f>
        <v>3000</v>
      </c>
      <c r="H29" s="77">
        <f>'[1]NR 2025'!N29</f>
        <v>60</v>
      </c>
      <c r="I29" s="83">
        <f t="shared" si="5"/>
        <v>3060</v>
      </c>
      <c r="J29" s="137">
        <f>'[1]NR 2025'!Y29</f>
        <v>2941.2</v>
      </c>
      <c r="K29" s="89">
        <v>60</v>
      </c>
      <c r="L29" s="135">
        <f t="shared" si="6"/>
        <v>3001.2</v>
      </c>
      <c r="M29" s="82">
        <v>3100</v>
      </c>
      <c r="N29" s="88">
        <v>70</v>
      </c>
      <c r="O29" s="81">
        <f t="shared" si="7"/>
        <v>3170</v>
      </c>
      <c r="P29" s="82">
        <v>3100</v>
      </c>
      <c r="Q29" s="88">
        <v>80</v>
      </c>
      <c r="R29" s="81">
        <f t="shared" si="8"/>
        <v>3180</v>
      </c>
      <c r="S29" s="3"/>
    </row>
    <row r="30" spans="1:19" x14ac:dyDescent="0.25">
      <c r="A30" s="9"/>
      <c r="B30" s="85" t="s">
        <v>47</v>
      </c>
      <c r="C30" s="84" t="s">
        <v>46</v>
      </c>
      <c r="D30" s="78">
        <v>2373.9</v>
      </c>
      <c r="E30" s="89">
        <v>123.6</v>
      </c>
      <c r="F30" s="81">
        <v>2497.5</v>
      </c>
      <c r="G30" s="78">
        <f>'[1]NR 2025'!M30</f>
        <v>3000</v>
      </c>
      <c r="H30" s="77">
        <f>'[1]NR 2025'!N30</f>
        <v>340</v>
      </c>
      <c r="I30" s="83">
        <f t="shared" si="5"/>
        <v>3340</v>
      </c>
      <c r="J30" s="137">
        <f>'[1]NR 2025'!Y30</f>
        <v>3100</v>
      </c>
      <c r="K30" s="89">
        <v>340</v>
      </c>
      <c r="L30" s="135">
        <f t="shared" si="6"/>
        <v>3440</v>
      </c>
      <c r="M30" s="82">
        <v>3200</v>
      </c>
      <c r="N30" s="88">
        <v>350</v>
      </c>
      <c r="O30" s="81">
        <f t="shared" si="7"/>
        <v>3550</v>
      </c>
      <c r="P30" s="82">
        <v>3200</v>
      </c>
      <c r="Q30" s="88">
        <v>370</v>
      </c>
      <c r="R30" s="81">
        <f t="shared" si="8"/>
        <v>3570</v>
      </c>
      <c r="S30" s="3"/>
    </row>
    <row r="31" spans="1:19" x14ac:dyDescent="0.25">
      <c r="A31" s="9"/>
      <c r="B31" s="85" t="s">
        <v>45</v>
      </c>
      <c r="C31" s="84" t="s">
        <v>44</v>
      </c>
      <c r="D31" s="78">
        <v>896.4</v>
      </c>
      <c r="E31" s="77">
        <v>7.9</v>
      </c>
      <c r="F31" s="81">
        <v>904.3</v>
      </c>
      <c r="G31" s="78">
        <f>'[1]NR 2025'!M31</f>
        <v>1254.7</v>
      </c>
      <c r="H31" s="77">
        <f>'[1]NR 2025'!N31</f>
        <v>0</v>
      </c>
      <c r="I31" s="83">
        <f t="shared" si="5"/>
        <v>1254.7</v>
      </c>
      <c r="J31" s="137">
        <f>'[1]NR 2025'!Y31</f>
        <v>1459</v>
      </c>
      <c r="K31" s="136">
        <f>'[1]NR 2025'!Z31</f>
        <v>0</v>
      </c>
      <c r="L31" s="135">
        <f t="shared" si="6"/>
        <v>1459</v>
      </c>
      <c r="M31" s="82">
        <v>1500</v>
      </c>
      <c r="N31" s="82"/>
      <c r="O31" s="81">
        <f t="shared" si="7"/>
        <v>1500</v>
      </c>
      <c r="P31" s="82">
        <v>1350</v>
      </c>
      <c r="Q31" s="82"/>
      <c r="R31" s="81">
        <f t="shared" si="8"/>
        <v>1350</v>
      </c>
      <c r="S31" s="3"/>
    </row>
    <row r="32" spans="1:19" x14ac:dyDescent="0.25">
      <c r="A32" s="9"/>
      <c r="B32" s="85" t="s">
        <v>43</v>
      </c>
      <c r="C32" s="84" t="s">
        <v>42</v>
      </c>
      <c r="D32" s="78">
        <v>33197.199999999997</v>
      </c>
      <c r="E32" s="77">
        <v>3.3</v>
      </c>
      <c r="F32" s="81">
        <v>33200.5</v>
      </c>
      <c r="G32" s="78">
        <f>'[1]NR 2025'!M32</f>
        <v>35100</v>
      </c>
      <c r="H32" s="77">
        <f>'[1]NR 2025'!N32</f>
        <v>0</v>
      </c>
      <c r="I32" s="83">
        <f t="shared" si="5"/>
        <v>35100</v>
      </c>
      <c r="J32" s="137">
        <f>'[1]NR 2025'!Y32</f>
        <v>35070</v>
      </c>
      <c r="K32" s="136">
        <f>'[1]NR 2025'!Z32</f>
        <v>0</v>
      </c>
      <c r="L32" s="135">
        <f t="shared" si="6"/>
        <v>35070</v>
      </c>
      <c r="M32" s="82">
        <v>36823</v>
      </c>
      <c r="N32" s="82"/>
      <c r="O32" s="81">
        <f t="shared" si="7"/>
        <v>36823</v>
      </c>
      <c r="P32" s="82">
        <v>37933</v>
      </c>
      <c r="Q32" s="82"/>
      <c r="R32" s="81">
        <f t="shared" si="8"/>
        <v>37933</v>
      </c>
      <c r="S32" s="3"/>
    </row>
    <row r="33" spans="1:19" x14ac:dyDescent="0.25">
      <c r="A33" s="9"/>
      <c r="B33" s="85" t="s">
        <v>41</v>
      </c>
      <c r="C33" s="87" t="s">
        <v>40</v>
      </c>
      <c r="D33" s="78">
        <v>32073.1</v>
      </c>
      <c r="E33" s="77"/>
      <c r="F33" s="81">
        <v>32073.1</v>
      </c>
      <c r="G33" s="78">
        <f>'[1]NR 2025'!M33</f>
        <v>34870</v>
      </c>
      <c r="H33" s="77">
        <f>'[1]NR 2025'!N33</f>
        <v>0</v>
      </c>
      <c r="I33" s="83">
        <f t="shared" si="5"/>
        <v>34870</v>
      </c>
      <c r="J33" s="137">
        <f>'[1]NR 2025'!Y33</f>
        <v>34870</v>
      </c>
      <c r="K33" s="136">
        <f>'[1]NR 2025'!Z33</f>
        <v>0</v>
      </c>
      <c r="L33" s="135">
        <f t="shared" si="6"/>
        <v>34870</v>
      </c>
      <c r="M33" s="82">
        <v>36623</v>
      </c>
      <c r="N33" s="82"/>
      <c r="O33" s="81">
        <f t="shared" si="7"/>
        <v>36623</v>
      </c>
      <c r="P33" s="82">
        <v>37733</v>
      </c>
      <c r="Q33" s="82"/>
      <c r="R33" s="81">
        <f t="shared" si="8"/>
        <v>37733</v>
      </c>
      <c r="S33" s="3"/>
    </row>
    <row r="34" spans="1:19" x14ac:dyDescent="0.25">
      <c r="A34" s="9"/>
      <c r="B34" s="85" t="s">
        <v>39</v>
      </c>
      <c r="C34" s="86" t="s">
        <v>38</v>
      </c>
      <c r="D34" s="78">
        <v>1124.0999999999999</v>
      </c>
      <c r="E34" s="77"/>
      <c r="F34" s="81">
        <v>1124.0999999999999</v>
      </c>
      <c r="G34" s="78">
        <f>'[1]NR 2025'!M34</f>
        <v>200</v>
      </c>
      <c r="H34" s="77">
        <f>'[1]NR 2025'!N34</f>
        <v>0</v>
      </c>
      <c r="I34" s="83">
        <f t="shared" si="5"/>
        <v>200</v>
      </c>
      <c r="J34" s="137">
        <f>'[1]NR 2025'!Y34</f>
        <v>200</v>
      </c>
      <c r="K34" s="136">
        <f>'[1]NR 2025'!Z34</f>
        <v>0</v>
      </c>
      <c r="L34" s="135">
        <f t="shared" si="6"/>
        <v>200</v>
      </c>
      <c r="M34" s="82">
        <v>200</v>
      </c>
      <c r="N34" s="82"/>
      <c r="O34" s="81">
        <f t="shared" si="7"/>
        <v>200</v>
      </c>
      <c r="P34" s="82">
        <v>200</v>
      </c>
      <c r="Q34" s="82"/>
      <c r="R34" s="81">
        <f t="shared" si="8"/>
        <v>200</v>
      </c>
      <c r="S34" s="3"/>
    </row>
    <row r="35" spans="1:19" x14ac:dyDescent="0.25">
      <c r="A35" s="9"/>
      <c r="B35" s="85" t="s">
        <v>37</v>
      </c>
      <c r="C35" s="84" t="s">
        <v>36</v>
      </c>
      <c r="D35" s="78">
        <v>10662.8</v>
      </c>
      <c r="E35" s="77"/>
      <c r="F35" s="81">
        <v>10662.8</v>
      </c>
      <c r="G35" s="78">
        <f>'[1]NR 2025'!M35</f>
        <v>11646</v>
      </c>
      <c r="H35" s="77">
        <f>'[1]NR 2025'!N35</f>
        <v>0</v>
      </c>
      <c r="I35" s="83">
        <f t="shared" si="5"/>
        <v>11646</v>
      </c>
      <c r="J35" s="137">
        <f>'[1]NR 2025'!Y35</f>
        <v>11646</v>
      </c>
      <c r="K35" s="136">
        <f>'[1]NR 2025'!Z35</f>
        <v>0</v>
      </c>
      <c r="L35" s="135">
        <f t="shared" si="6"/>
        <v>11646</v>
      </c>
      <c r="M35" s="82">
        <v>12151</v>
      </c>
      <c r="N35" s="82"/>
      <c r="O35" s="81">
        <f t="shared" si="7"/>
        <v>12151</v>
      </c>
      <c r="P35" s="82">
        <v>12518</v>
      </c>
      <c r="Q35" s="82"/>
      <c r="R35" s="81">
        <f t="shared" si="8"/>
        <v>12518</v>
      </c>
      <c r="S35" s="3"/>
    </row>
    <row r="36" spans="1:19" x14ac:dyDescent="0.25">
      <c r="A36" s="9"/>
      <c r="B36" s="85" t="s">
        <v>35</v>
      </c>
      <c r="C36" s="84" t="s">
        <v>34</v>
      </c>
      <c r="D36" s="78">
        <v>0</v>
      </c>
      <c r="E36" s="77"/>
      <c r="F36" s="81">
        <v>0</v>
      </c>
      <c r="G36" s="78">
        <f>'[1]NR 2025'!M36</f>
        <v>0</v>
      </c>
      <c r="H36" s="77">
        <f>'[1]NR 2025'!N36</f>
        <v>0</v>
      </c>
      <c r="I36" s="83">
        <f t="shared" si="5"/>
        <v>0</v>
      </c>
      <c r="J36" s="137">
        <f>'[1]NR 2025'!Y36</f>
        <v>0</v>
      </c>
      <c r="K36" s="136">
        <f>'[1]NR 2025'!Z36</f>
        <v>0</v>
      </c>
      <c r="L36" s="135">
        <f t="shared" si="6"/>
        <v>0</v>
      </c>
      <c r="M36" s="82"/>
      <c r="N36" s="82"/>
      <c r="O36" s="81">
        <f t="shared" si="7"/>
        <v>0</v>
      </c>
      <c r="P36" s="82"/>
      <c r="Q36" s="82"/>
      <c r="R36" s="81">
        <f t="shared" si="8"/>
        <v>0</v>
      </c>
      <c r="S36" s="3"/>
    </row>
    <row r="37" spans="1:19" x14ac:dyDescent="0.25">
      <c r="A37" s="9"/>
      <c r="B37" s="85" t="s">
        <v>33</v>
      </c>
      <c r="C37" s="84" t="s">
        <v>32</v>
      </c>
      <c r="D37" s="78">
        <v>1405.7</v>
      </c>
      <c r="E37" s="77"/>
      <c r="F37" s="81">
        <v>1405.7</v>
      </c>
      <c r="G37" s="78">
        <f>'[1]NR 2025'!M37</f>
        <v>1797</v>
      </c>
      <c r="H37" s="77">
        <f>'[1]NR 2025'!N37</f>
        <v>0</v>
      </c>
      <c r="I37" s="83">
        <f t="shared" si="5"/>
        <v>1797</v>
      </c>
      <c r="J37" s="137">
        <f>'[1]NR 2025'!Y37</f>
        <v>1797</v>
      </c>
      <c r="K37" s="136">
        <f>'[1]NR 2025'!Z37</f>
        <v>0</v>
      </c>
      <c r="L37" s="135">
        <f t="shared" si="6"/>
        <v>1797</v>
      </c>
      <c r="M37" s="82">
        <v>1766.3</v>
      </c>
      <c r="N37" s="82"/>
      <c r="O37" s="81">
        <f t="shared" si="7"/>
        <v>1766.3</v>
      </c>
      <c r="P37" s="82">
        <v>1766.3</v>
      </c>
      <c r="Q37" s="82"/>
      <c r="R37" s="81">
        <f t="shared" si="8"/>
        <v>1766.3</v>
      </c>
      <c r="S37" s="3"/>
    </row>
    <row r="38" spans="1:19" ht="15.75" thickBot="1" x14ac:dyDescent="0.3">
      <c r="A38" s="9"/>
      <c r="B38" s="80" t="s">
        <v>31</v>
      </c>
      <c r="C38" s="79" t="s">
        <v>30</v>
      </c>
      <c r="D38" s="78">
        <v>1507.3</v>
      </c>
      <c r="E38" s="77"/>
      <c r="F38" s="74"/>
      <c r="G38" s="78">
        <f>'[1]NR 2025'!M38</f>
        <v>1722</v>
      </c>
      <c r="H38" s="77">
        <f>'[1]NR 2025'!N38</f>
        <v>0</v>
      </c>
      <c r="I38" s="76">
        <f t="shared" si="5"/>
        <v>1722</v>
      </c>
      <c r="J38" s="137">
        <f>'[1]NR 2025'!Y38</f>
        <v>1805.5</v>
      </c>
      <c r="K38" s="136">
        <f>'[1]NR 2025'!Z38</f>
        <v>0</v>
      </c>
      <c r="L38" s="135">
        <f t="shared" si="6"/>
        <v>1805.5</v>
      </c>
      <c r="M38" s="75">
        <v>1943.2</v>
      </c>
      <c r="N38" s="75"/>
      <c r="O38" s="74">
        <f t="shared" si="7"/>
        <v>1943.2</v>
      </c>
      <c r="P38" s="75">
        <v>2141.1999999999998</v>
      </c>
      <c r="Q38" s="75"/>
      <c r="R38" s="74">
        <f t="shared" si="8"/>
        <v>2141.1999999999998</v>
      </c>
      <c r="S38" s="3"/>
    </row>
    <row r="39" spans="1:19" ht="15.75" thickBot="1" x14ac:dyDescent="0.3">
      <c r="A39" s="9"/>
      <c r="B39" s="73" t="s">
        <v>29</v>
      </c>
      <c r="C39" s="72" t="s">
        <v>28</v>
      </c>
      <c r="D39" s="70">
        <f>SUM(D28:D32)+SUM(D35:D38)</f>
        <v>54034</v>
      </c>
      <c r="E39" s="70">
        <f>SUM(E28:E32)+SUM(E35:E38)</f>
        <v>163.5</v>
      </c>
      <c r="F39" s="69">
        <f>SUM(F35:F38)+SUM(F28:F32)</f>
        <v>52690.2</v>
      </c>
      <c r="G39" s="70">
        <f>SUM(G28:G32)+SUM(G35:G38)</f>
        <v>57919.7</v>
      </c>
      <c r="H39" s="70">
        <f>SUM(H28:H32)+SUM(H35:H38)</f>
        <v>400</v>
      </c>
      <c r="I39" s="71">
        <f>SUM(I35:I38)+SUM(I28:I32)</f>
        <v>58319.7</v>
      </c>
      <c r="J39" s="134"/>
      <c r="K39" s="133"/>
      <c r="L39" s="132">
        <f>SUM(L35:L38)+SUM(L28:L32)</f>
        <v>58618.7</v>
      </c>
      <c r="M39" s="70">
        <f>SUM(M28:M32)+SUM(M35:M38)</f>
        <v>61083.5</v>
      </c>
      <c r="N39" s="70">
        <f>SUM(N28:N32)+SUM(N35:N38)</f>
        <v>420</v>
      </c>
      <c r="O39" s="69">
        <f>SUM(O35:O38)+SUM(O28:O32)</f>
        <v>61503.5</v>
      </c>
      <c r="P39" s="70">
        <f>SUM(P28:P32)+SUM(P35:P38)</f>
        <v>62608.5</v>
      </c>
      <c r="Q39" s="70">
        <f>SUM(Q28:Q32)+SUM(Q35:Q38)</f>
        <v>450</v>
      </c>
      <c r="R39" s="69">
        <f>SUM(R35:R38)+SUM(R28:R32)</f>
        <v>63058.5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9">D24-D39</f>
        <v>14.400000000001455</v>
      </c>
      <c r="E40" s="65">
        <f t="shared" si="9"/>
        <v>302.7</v>
      </c>
      <c r="F40" s="64">
        <f t="shared" si="9"/>
        <v>1824.4000000000015</v>
      </c>
      <c r="G40" s="131">
        <f t="shared" si="9"/>
        <v>-331.09999999999127</v>
      </c>
      <c r="H40" s="131">
        <f t="shared" si="9"/>
        <v>0</v>
      </c>
      <c r="I40" s="130">
        <f t="shared" si="9"/>
        <v>-331.09999999999127</v>
      </c>
      <c r="J40" s="65">
        <f t="shared" si="9"/>
        <v>58218.700000000004</v>
      </c>
      <c r="K40" s="65">
        <f t="shared" si="9"/>
        <v>400</v>
      </c>
      <c r="L40" s="64">
        <f t="shared" si="9"/>
        <v>0</v>
      </c>
      <c r="M40" s="66">
        <f t="shared" si="9"/>
        <v>0</v>
      </c>
      <c r="N40" s="65">
        <f t="shared" si="9"/>
        <v>0</v>
      </c>
      <c r="O40" s="64">
        <f t="shared" si="9"/>
        <v>0</v>
      </c>
      <c r="P40" s="65">
        <f t="shared" si="9"/>
        <v>0</v>
      </c>
      <c r="Q40" s="65">
        <f t="shared" si="9"/>
        <v>0</v>
      </c>
      <c r="R40" s="64">
        <f t="shared" si="9"/>
        <v>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-3377.1999999999989</v>
      </c>
      <c r="G41" s="57"/>
      <c r="H41" s="56"/>
      <c r="I41" s="60">
        <f>I40-G16</f>
        <v>-5701.1999999999916</v>
      </c>
      <c r="J41" s="59"/>
      <c r="K41" s="56"/>
      <c r="L41" s="55">
        <f>L40-J16</f>
        <v>-5900</v>
      </c>
      <c r="M41" s="58"/>
      <c r="N41" s="56"/>
      <c r="O41" s="55">
        <f>O40-M16</f>
        <v>-5900</v>
      </c>
      <c r="P41" s="57"/>
      <c r="Q41" s="56"/>
      <c r="R41" s="55">
        <f>R40-P16</f>
        <v>-5900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9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80"/>
      <c r="D44" s="52">
        <v>321.89999999999998</v>
      </c>
      <c r="E44" s="33"/>
      <c r="F44" s="32"/>
      <c r="G44" s="52">
        <v>392.1</v>
      </c>
      <c r="H44" s="47"/>
      <c r="I44" s="47"/>
      <c r="J44" s="52">
        <v>392.1</v>
      </c>
      <c r="K44" s="47"/>
      <c r="L44" s="47"/>
      <c r="M44" s="52">
        <v>392.1</v>
      </c>
      <c r="N44" s="3"/>
      <c r="O44" s="3"/>
      <c r="P44" s="52">
        <v>392.1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9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81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93</v>
      </c>
      <c r="D50" s="41">
        <v>3641.4</v>
      </c>
      <c r="E50" s="33"/>
      <c r="F50" s="3"/>
      <c r="G50" s="41">
        <v>3044.5</v>
      </c>
      <c r="H50" s="3"/>
      <c r="I50" s="3"/>
      <c r="J50" s="41">
        <v>2962</v>
      </c>
      <c r="K50" s="3"/>
      <c r="L50" s="42"/>
      <c r="M50" s="41">
        <v>2932</v>
      </c>
      <c r="N50" s="42"/>
      <c r="O50" s="42"/>
      <c r="P50" s="41"/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1952.7</v>
      </c>
      <c r="E51" s="33"/>
      <c r="F51" s="3"/>
      <c r="G51" s="41">
        <v>1806.4</v>
      </c>
      <c r="H51" s="3"/>
      <c r="I51" s="3"/>
      <c r="J51" s="41">
        <v>1860</v>
      </c>
      <c r="K51" s="3"/>
      <c r="L51" s="42"/>
      <c r="M51" s="41">
        <v>1800</v>
      </c>
      <c r="N51" s="42"/>
      <c r="O51" s="42"/>
      <c r="P51" s="41">
        <v>1850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1131</v>
      </c>
      <c r="E52" s="33"/>
      <c r="F52" s="3"/>
      <c r="G52" s="41">
        <v>942</v>
      </c>
      <c r="H52" s="3"/>
      <c r="I52" s="3"/>
      <c r="J52" s="41">
        <v>842</v>
      </c>
      <c r="K52" s="3"/>
      <c r="L52" s="42"/>
      <c r="M52" s="41">
        <v>850</v>
      </c>
      <c r="N52" s="42"/>
      <c r="O52" s="42"/>
      <c r="P52" s="41">
        <v>860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303</v>
      </c>
      <c r="E53" s="33"/>
      <c r="F53" s="3"/>
      <c r="G53" s="41">
        <v>266.39999999999998</v>
      </c>
      <c r="H53" s="3"/>
      <c r="I53" s="3"/>
      <c r="J53" s="41">
        <v>230</v>
      </c>
      <c r="K53" s="3"/>
      <c r="L53" s="42"/>
      <c r="M53" s="41">
        <v>250</v>
      </c>
      <c r="N53" s="42"/>
      <c r="O53" s="42"/>
      <c r="P53" s="41">
        <v>260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254.7</v>
      </c>
      <c r="E54" s="33"/>
      <c r="F54" s="3"/>
      <c r="G54" s="41">
        <v>29.7</v>
      </c>
      <c r="H54" s="3"/>
      <c r="I54" s="3"/>
      <c r="J54" s="41">
        <v>30</v>
      </c>
      <c r="K54" s="3"/>
      <c r="L54" s="42"/>
      <c r="M54" s="41">
        <v>32</v>
      </c>
      <c r="N54" s="42"/>
      <c r="O54" s="42"/>
      <c r="P54" s="41">
        <v>35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58.7</v>
      </c>
      <c r="E57" s="33"/>
      <c r="F57" s="32"/>
      <c r="G57" s="36">
        <v>58</v>
      </c>
      <c r="H57" s="33"/>
      <c r="I57" s="32"/>
      <c r="J57" s="36">
        <v>59</v>
      </c>
      <c r="K57" s="32"/>
      <c r="L57" s="3"/>
      <c r="M57" s="36">
        <v>60</v>
      </c>
      <c r="N57" s="3"/>
      <c r="O57" s="3"/>
      <c r="P57" s="36">
        <v>61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6"/>
      <c r="E59" s="186"/>
      <c r="F59" s="186"/>
      <c r="G59" s="186"/>
      <c r="H59" s="186"/>
      <c r="I59" s="186"/>
      <c r="J59" s="186"/>
      <c r="K59" s="186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 t="s">
        <v>96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84"/>
      <c r="C61" s="185"/>
      <c r="D61" s="185"/>
      <c r="E61" s="185"/>
      <c r="F61" s="185"/>
      <c r="G61" s="185"/>
      <c r="H61" s="185"/>
      <c r="I61" s="185"/>
      <c r="J61" s="185"/>
      <c r="K61" s="185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84"/>
      <c r="C62" s="185"/>
      <c r="D62" s="185"/>
      <c r="E62" s="185"/>
      <c r="F62" s="185"/>
      <c r="G62" s="185"/>
      <c r="H62" s="185"/>
      <c r="I62" s="185"/>
      <c r="J62" s="185"/>
      <c r="K62" s="185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84"/>
      <c r="C63" s="185"/>
      <c r="D63" s="185"/>
      <c r="E63" s="185"/>
      <c r="F63" s="185"/>
      <c r="G63" s="185"/>
      <c r="H63" s="185"/>
      <c r="I63" s="185"/>
      <c r="J63" s="185"/>
      <c r="K63" s="185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84"/>
      <c r="C64" s="185"/>
      <c r="D64" s="185"/>
      <c r="E64" s="185"/>
      <c r="F64" s="185"/>
      <c r="G64" s="185"/>
      <c r="H64" s="185"/>
      <c r="I64" s="185"/>
      <c r="J64" s="185"/>
      <c r="K64" s="185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45575</v>
      </c>
      <c r="D72" s="13"/>
      <c r="E72" s="8"/>
      <c r="F72" s="8" t="s">
        <v>1</v>
      </c>
      <c r="G72" s="12" t="s">
        <v>95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 t="s">
        <v>94</v>
      </c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G10:I10"/>
    <mergeCell ref="G12:I12"/>
    <mergeCell ref="G13:G14"/>
    <mergeCell ref="H13:H14"/>
    <mergeCell ref="E13:E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C43:C44"/>
    <mergeCell ref="C46:C47"/>
    <mergeCell ref="B26:B27"/>
    <mergeCell ref="G26:G27"/>
    <mergeCell ref="H26:H27"/>
    <mergeCell ref="B63:K63"/>
    <mergeCell ref="B64:K64"/>
    <mergeCell ref="B62:K62"/>
    <mergeCell ref="D59:K59"/>
    <mergeCell ref="B61:K61"/>
    <mergeCell ref="L13:L14"/>
    <mergeCell ref="J25:L25"/>
    <mergeCell ref="B13:B14"/>
    <mergeCell ref="C26:C27"/>
    <mergeCell ref="C13:C14"/>
    <mergeCell ref="L26:L27"/>
    <mergeCell ref="F26:F27"/>
    <mergeCell ref="F13:F14"/>
    <mergeCell ref="I26:I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Heyrov.</vt:lpstr>
      <vt:lpstr>'ZŠ Heyrov.'!Oblast_tisku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2024-11-14T07:55:33Z</dcterms:modified>
</cp:coreProperties>
</file>