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7976" windowHeight="5832"/>
  </bookViews>
  <sheets>
    <sheet name="HV 2015" sheetId="1" r:id="rId1"/>
  </sheets>
  <calcPr calcId="145621"/>
</workbook>
</file>

<file path=xl/calcChain.xml><?xml version="1.0" encoding="utf-8"?>
<calcChain xmlns="http://schemas.openxmlformats.org/spreadsheetml/2006/main">
  <c r="IX10" i="1" l="1"/>
  <c r="IX5" i="1"/>
  <c r="IX17" i="1" s="1"/>
  <c r="E28" i="1" l="1"/>
  <c r="F28" i="1"/>
  <c r="D28" i="1"/>
  <c r="F32" i="1" l="1"/>
  <c r="G31" i="1"/>
  <c r="D32" i="1"/>
  <c r="F11" i="1"/>
  <c r="E11" i="1"/>
  <c r="D11" i="1"/>
  <c r="E6" i="1"/>
  <c r="D6" i="1"/>
  <c r="E32" i="1"/>
  <c r="G12" i="1"/>
  <c r="G30" i="1"/>
  <c r="D19" i="1"/>
  <c r="D24" i="1" s="1"/>
  <c r="E19" i="1"/>
  <c r="E24" i="1" s="1"/>
  <c r="G9" i="1"/>
  <c r="F19" i="1"/>
  <c r="F24" i="1" s="1"/>
  <c r="G29" i="1"/>
  <c r="G23" i="1"/>
  <c r="G22" i="1"/>
  <c r="G21" i="1"/>
  <c r="G20" i="1"/>
  <c r="G13" i="1"/>
  <c r="G7" i="1"/>
  <c r="G8" i="1"/>
  <c r="G28" i="1"/>
  <c r="G11" i="1" l="1"/>
  <c r="E14" i="1"/>
  <c r="F34" i="1"/>
  <c r="G19" i="1"/>
  <c r="D14" i="1"/>
  <c r="G10" i="1" l="1"/>
  <c r="F6" i="1"/>
  <c r="G6" i="1" s="1"/>
  <c r="F14" i="1" l="1"/>
</calcChain>
</file>

<file path=xl/sharedStrings.xml><?xml version="1.0" encoding="utf-8"?>
<sst xmlns="http://schemas.openxmlformats.org/spreadsheetml/2006/main" count="54" uniqueCount="44">
  <si>
    <t>č.ř.</t>
  </si>
  <si>
    <t>Druhové třídění</t>
  </si>
  <si>
    <t>Celkové příjmy</t>
  </si>
  <si>
    <t>třída 1 - daňové příjmy</t>
  </si>
  <si>
    <t>třída 2 - nedaňové příjmy</t>
  </si>
  <si>
    <t>třída 3 - kapitálové příjmy</t>
  </si>
  <si>
    <t>třída 4 - přijaté dotace</t>
  </si>
  <si>
    <t>Celkové výdaje</t>
  </si>
  <si>
    <t>třída 5 - běžné výdaje</t>
  </si>
  <si>
    <t>třída 6 - kapitálové výdaje</t>
  </si>
  <si>
    <t>Výsledek hospodaření</t>
  </si>
  <si>
    <t>Provozní rozpočet</t>
  </si>
  <si>
    <t>Běžné příjmy</t>
  </si>
  <si>
    <t>z toho daňové příjmy</t>
  </si>
  <si>
    <t xml:space="preserve">          nedaňové příjmy</t>
  </si>
  <si>
    <t xml:space="preserve">          provozní dotace</t>
  </si>
  <si>
    <t>Běžné výdaje</t>
  </si>
  <si>
    <t>Provozní přebytek</t>
  </si>
  <si>
    <t>Kapitálový rozpočet</t>
  </si>
  <si>
    <t>Kapitálové příjmy</t>
  </si>
  <si>
    <t>z toho příjmy z prodeje majetku</t>
  </si>
  <si>
    <t xml:space="preserve">          kapitálové dotace</t>
  </si>
  <si>
    <t>Kapitálové výdaje</t>
  </si>
  <si>
    <t xml:space="preserve"> </t>
  </si>
  <si>
    <t>% plnění rozpočtu</t>
  </si>
  <si>
    <t>Hospodaření Statutárního města Chomutova k 31.12.2015</t>
  </si>
  <si>
    <t>Schválený rozpočet 2015</t>
  </si>
  <si>
    <t>Upravený rozpočet 2015</t>
  </si>
  <si>
    <t>Skutečnost hospodaření k 31.12.2015</t>
  </si>
  <si>
    <t>Kapitálový deficit</t>
  </si>
  <si>
    <t xml:space="preserve">NÁKLADY CELKEM   </t>
  </si>
  <si>
    <t xml:space="preserve">Náklady z činnosti   </t>
  </si>
  <si>
    <t>Finanční náklady</t>
  </si>
  <si>
    <t>Náklady na transfery</t>
  </si>
  <si>
    <t xml:space="preserve">Daň z příjmů </t>
  </si>
  <si>
    <t>Finanční výnosy</t>
  </si>
  <si>
    <t>Výnosy z transferů</t>
  </si>
  <si>
    <t>Výsledek hospodaření před zdaněním</t>
  </si>
  <si>
    <t>Výnosy ze sdílených daní a poplatků</t>
  </si>
  <si>
    <t>Výnosy z činnosti</t>
  </si>
  <si>
    <t>VÝNOSY CELKEM</t>
  </si>
  <si>
    <t>Účetní výsledek hospodaření roku 2015</t>
  </si>
  <si>
    <t>Rozpočtový výsledek hospodaření roku 2015</t>
  </si>
  <si>
    <t>VÝSLEDEK HOSPODAŘENÍí běžného účetního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</si>
</sst>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5186AA"/>
        <bgColor indexed="64"/>
      </patternFill>
    </fill>
    <fill>
      <patternFill patternType="solid">
        <fgColor rgb="FFB6D5E9"/>
        <bgColor indexed="64"/>
      </patternFill>
    </fill>
    <fill>
      <patternFill patternType="solid">
        <fgColor rgb="FFF29400"/>
        <bgColor indexed="64"/>
      </patternFill>
    </fill>
    <fill>
      <patternFill patternType="solid">
        <fgColor rgb="FFC8D2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4" xfId="0" applyFont="1" applyBorder="1"/>
    <xf numFmtId="0" fontId="2" fillId="0" borderId="5" xfId="0" applyFont="1" applyBorder="1"/>
    <xf numFmtId="4" fontId="1" fillId="0" borderId="8" xfId="0" applyNumberFormat="1" applyFont="1" applyBorder="1" applyAlignment="1">
      <alignment horizontal="right"/>
    </xf>
    <xf numFmtId="0" fontId="0" fillId="0" borderId="0" xfId="0" applyBorder="1"/>
    <xf numFmtId="164" fontId="1" fillId="0" borderId="8" xfId="0" applyNumberFormat="1" applyFont="1" applyBorder="1" applyAlignment="1">
      <alignment horizontal="right"/>
    </xf>
    <xf numFmtId="0" fontId="5" fillId="0" borderId="0" xfId="0" applyFont="1"/>
    <xf numFmtId="0" fontId="1" fillId="0" borderId="8" xfId="0" applyFont="1" applyBorder="1"/>
    <xf numFmtId="0" fontId="1" fillId="0" borderId="6" xfId="0" applyFont="1" applyBorder="1"/>
    <xf numFmtId="4" fontId="0" fillId="0" borderId="0" xfId="0" applyNumberFormat="1"/>
    <xf numFmtId="0" fontId="4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7" xfId="0" applyFont="1" applyFill="1" applyBorder="1" applyAlignment="1">
      <alignment horizontal="left" indent="1"/>
    </xf>
    <xf numFmtId="0" fontId="6" fillId="2" borderId="7" xfId="0" applyFont="1" applyFill="1" applyBorder="1"/>
    <xf numFmtId="2" fontId="6" fillId="2" borderId="3" xfId="0" applyNumberFormat="1" applyFont="1" applyFill="1" applyBorder="1"/>
    <xf numFmtId="4" fontId="1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2" fontId="1" fillId="3" borderId="2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indent="1"/>
    </xf>
    <xf numFmtId="4" fontId="1" fillId="3" borderId="8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left" indent="2"/>
    </xf>
    <xf numFmtId="4" fontId="0" fillId="0" borderId="5" xfId="0" applyNumberFormat="1" applyBorder="1" applyAlignment="1" applyProtection="1">
      <alignment vertical="center"/>
    </xf>
    <xf numFmtId="164" fontId="2" fillId="0" borderId="5" xfId="0" applyNumberFormat="1" applyFont="1" applyBorder="1" applyAlignment="1">
      <alignment horizontal="right"/>
    </xf>
    <xf numFmtId="0" fontId="1" fillId="3" borderId="2" xfId="0" applyFont="1" applyFill="1" applyBorder="1" applyAlignment="1">
      <alignment horizontal="left" indent="1"/>
    </xf>
    <xf numFmtId="4" fontId="1" fillId="3" borderId="2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2"/>
    </xf>
    <xf numFmtId="4" fontId="0" fillId="0" borderId="6" xfId="0" applyNumberFormat="1" applyBorder="1" applyProtection="1"/>
    <xf numFmtId="164" fontId="2" fillId="0" borderId="6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3" xfId="0" applyFont="1" applyBorder="1" applyAlignment="1">
      <alignment horizontal="left" indent="2"/>
    </xf>
    <xf numFmtId="4" fontId="0" fillId="0" borderId="13" xfId="0" applyNumberFormat="1" applyBorder="1" applyAlignment="1" applyProtection="1">
      <alignment vertical="center"/>
    </xf>
    <xf numFmtId="164" fontId="2" fillId="0" borderId="13" xfId="0" applyNumberFormat="1" applyFont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left" indent="1"/>
    </xf>
    <xf numFmtId="4" fontId="6" fillId="2" borderId="3" xfId="0" applyNumberFormat="1" applyFont="1" applyFill="1" applyBorder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left" indent="1"/>
    </xf>
    <xf numFmtId="4" fontId="1" fillId="0" borderId="14" xfId="0" applyNumberFormat="1" applyFont="1" applyBorder="1" applyAlignment="1">
      <alignment horizontal="right"/>
    </xf>
    <xf numFmtId="0" fontId="1" fillId="3" borderId="1" xfId="0" applyFont="1" applyFill="1" applyBorder="1"/>
    <xf numFmtId="0" fontId="1" fillId="3" borderId="10" xfId="0" applyFont="1" applyFill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4" fontId="0" fillId="0" borderId="4" xfId="0" applyNumberFormat="1" applyBorder="1" applyAlignment="1" applyProtection="1">
      <alignment vertical="center"/>
    </xf>
    <xf numFmtId="164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4" fontId="0" fillId="0" borderId="6" xfId="0" applyNumberFormat="1" applyBorder="1" applyAlignment="1" applyProtection="1">
      <alignment vertical="center"/>
    </xf>
    <xf numFmtId="164" fontId="1" fillId="0" borderId="6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4" xfId="0" applyFont="1" applyBorder="1" applyAlignment="1">
      <alignment horizontal="left" indent="1"/>
    </xf>
    <xf numFmtId="4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0" xfId="0" applyFont="1"/>
    <xf numFmtId="4" fontId="0" fillId="0" borderId="18" xfId="0" applyNumberFormat="1" applyBorder="1"/>
    <xf numFmtId="4" fontId="0" fillId="0" borderId="26" xfId="0" applyNumberFormat="1" applyBorder="1"/>
    <xf numFmtId="4" fontId="1" fillId="3" borderId="16" xfId="0" applyNumberFormat="1" applyFont="1" applyFill="1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4" fontId="1" fillId="6" borderId="7" xfId="0" applyNumberFormat="1" applyFont="1" applyFill="1" applyBorder="1" applyAlignment="1">
      <alignment horizontal="right"/>
    </xf>
    <xf numFmtId="4" fontId="1" fillId="7" borderId="11" xfId="0" applyNumberFormat="1" applyFont="1" applyFill="1" applyBorder="1" applyAlignment="1">
      <alignment horizontal="right"/>
    </xf>
    <xf numFmtId="0" fontId="6" fillId="2" borderId="23" xfId="0" applyFont="1" applyFill="1" applyBorder="1" applyAlignment="1">
      <alignment horizontal="left" vertical="center"/>
    </xf>
    <xf numFmtId="4" fontId="6" fillId="2" borderId="24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4" fontId="6" fillId="2" borderId="20" xfId="0" applyNumberFormat="1" applyFont="1" applyFill="1" applyBorder="1" applyAlignment="1">
      <alignment vertical="center"/>
    </xf>
    <xf numFmtId="4" fontId="6" fillId="2" borderId="26" xfId="0" applyNumberFormat="1" applyFont="1" applyFill="1" applyBorder="1" applyAlignment="1">
      <alignment horizontal="center"/>
    </xf>
    <xf numFmtId="4" fontId="6" fillId="2" borderId="22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4" fontId="2" fillId="0" borderId="22" xfId="0" applyNumberFormat="1" applyFont="1" applyBorder="1"/>
    <xf numFmtId="4" fontId="2" fillId="0" borderId="18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B6D5E9"/>
      <color rgb="FF518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6"/>
  <sheetViews>
    <sheetView showGridLines="0" tabSelected="1" topLeftCell="A5" zoomScaleNormal="100" workbookViewId="0">
      <selection activeCell="IX31" sqref="IX31"/>
    </sheetView>
  </sheetViews>
  <sheetFormatPr defaultColWidth="0" defaultRowHeight="13.2" zeroHeight="1" x14ac:dyDescent="0.25"/>
  <cols>
    <col min="1" max="1" width="3.109375" customWidth="1"/>
    <col min="2" max="2" width="3.88671875" bestFit="1" customWidth="1"/>
    <col min="3" max="3" width="29.33203125" bestFit="1" customWidth="1"/>
    <col min="4" max="5" width="15.44140625" bestFit="1" customWidth="1"/>
    <col min="6" max="6" width="14.44140625" bestFit="1" customWidth="1"/>
    <col min="7" max="7" width="10.44140625" customWidth="1"/>
    <col min="8" max="8" width="7.88671875" customWidth="1"/>
    <col min="9" max="12" width="0" hidden="1" customWidth="1"/>
    <col min="13" max="13" width="16" hidden="1" customWidth="1"/>
    <col min="14" max="15" width="10.6640625" hidden="1" customWidth="1"/>
    <col min="16" max="256" width="0" hidden="1" customWidth="1"/>
    <col min="257" max="257" width="50.5546875" bestFit="1" customWidth="1"/>
    <col min="258" max="258" width="15.44140625" bestFit="1" customWidth="1"/>
    <col min="259" max="259" width="3" customWidth="1"/>
    <col min="260" max="16384" width="9.109375" hidden="1"/>
  </cols>
  <sheetData>
    <row r="1" spans="2:258" ht="15.6" x14ac:dyDescent="0.3">
      <c r="B1" s="81" t="s">
        <v>25</v>
      </c>
      <c r="C1" s="81"/>
      <c r="D1" s="81"/>
      <c r="E1" s="81"/>
      <c r="F1" s="81"/>
      <c r="G1" s="81"/>
    </row>
    <row r="2" spans="2:258" ht="15.6" x14ac:dyDescent="0.3">
      <c r="B2" s="12"/>
      <c r="C2" s="12"/>
      <c r="D2" s="12"/>
      <c r="E2" s="12"/>
      <c r="F2" s="12"/>
      <c r="G2" s="12"/>
    </row>
    <row r="3" spans="2:258" x14ac:dyDescent="0.25">
      <c r="B3" s="82" t="s">
        <v>42</v>
      </c>
      <c r="C3" s="82"/>
      <c r="D3" s="82"/>
      <c r="E3" s="82"/>
      <c r="F3" s="82"/>
      <c r="G3" s="82"/>
      <c r="IW3" s="64" t="s">
        <v>41</v>
      </c>
    </row>
    <row r="4" spans="2:258" ht="13.8" thickBot="1" x14ac:dyDescent="0.3">
      <c r="B4" s="1"/>
      <c r="C4" s="1"/>
      <c r="D4" s="1"/>
      <c r="E4" s="1"/>
      <c r="F4" s="1"/>
      <c r="G4" s="1"/>
    </row>
    <row r="5" spans="2:258" ht="40.200000000000003" thickBot="1" x14ac:dyDescent="0.3">
      <c r="B5" s="13" t="s">
        <v>0</v>
      </c>
      <c r="C5" s="13" t="s">
        <v>1</v>
      </c>
      <c r="D5" s="27" t="s">
        <v>26</v>
      </c>
      <c r="E5" s="27" t="s">
        <v>27</v>
      </c>
      <c r="F5" s="27" t="s">
        <v>28</v>
      </c>
      <c r="G5" s="28" t="s">
        <v>24</v>
      </c>
      <c r="IW5" s="75" t="s">
        <v>30</v>
      </c>
      <c r="IX5" s="76">
        <f>SUM(IX6:IX9)</f>
        <v>2903808994.29</v>
      </c>
    </row>
    <row r="6" spans="2:258" x14ac:dyDescent="0.25">
      <c r="B6" s="23">
        <v>1</v>
      </c>
      <c r="C6" s="29" t="s">
        <v>2</v>
      </c>
      <c r="D6" s="30">
        <f>SUM(D7:D10)</f>
        <v>893542600</v>
      </c>
      <c r="E6" s="30">
        <f>SUM(E7:E10)</f>
        <v>980872600</v>
      </c>
      <c r="F6" s="30">
        <f>SUM(F7:F10)</f>
        <v>912709023.8499999</v>
      </c>
      <c r="G6" s="24">
        <f>F6/E6*100</f>
        <v>93.050720740899479</v>
      </c>
      <c r="IW6" s="68" t="s">
        <v>31</v>
      </c>
      <c r="IX6" s="87">
        <v>422373444.75</v>
      </c>
    </row>
    <row r="7" spans="2:258" x14ac:dyDescent="0.25">
      <c r="B7" s="31">
        <v>2</v>
      </c>
      <c r="C7" s="32" t="s">
        <v>3</v>
      </c>
      <c r="D7" s="33">
        <v>590943000</v>
      </c>
      <c r="E7" s="33">
        <v>604093000</v>
      </c>
      <c r="F7" s="33">
        <v>634423294.51999998</v>
      </c>
      <c r="G7" s="34">
        <f t="shared" ref="G7:G13" si="0">F7/E7*100</f>
        <v>105.02079887037262</v>
      </c>
      <c r="IW7" s="69" t="s">
        <v>32</v>
      </c>
      <c r="IX7" s="88">
        <v>2119312047.0699999</v>
      </c>
    </row>
    <row r="8" spans="2:258" x14ac:dyDescent="0.25">
      <c r="B8" s="31">
        <v>3</v>
      </c>
      <c r="C8" s="32" t="s">
        <v>4</v>
      </c>
      <c r="D8" s="33">
        <v>248555000</v>
      </c>
      <c r="E8" s="33">
        <v>183123000</v>
      </c>
      <c r="F8" s="33">
        <v>85800929.760000005</v>
      </c>
      <c r="G8" s="34">
        <f t="shared" si="0"/>
        <v>46.854261758490196</v>
      </c>
      <c r="IW8" s="69" t="s">
        <v>33</v>
      </c>
      <c r="IX8" s="88">
        <v>348973412.47000003</v>
      </c>
    </row>
    <row r="9" spans="2:258" x14ac:dyDescent="0.25">
      <c r="B9" s="31">
        <v>4</v>
      </c>
      <c r="C9" s="32" t="s">
        <v>5</v>
      </c>
      <c r="D9" s="33">
        <v>12550000</v>
      </c>
      <c r="E9" s="33">
        <v>14458000</v>
      </c>
      <c r="F9" s="33">
        <v>12967852.810000001</v>
      </c>
      <c r="G9" s="34">
        <f t="shared" si="0"/>
        <v>89.693268847696785</v>
      </c>
      <c r="IW9" s="69" t="s">
        <v>34</v>
      </c>
      <c r="IX9" s="65">
        <v>13150090</v>
      </c>
    </row>
    <row r="10" spans="2:258" ht="13.8" thickBot="1" x14ac:dyDescent="0.3">
      <c r="B10" s="37">
        <v>5</v>
      </c>
      <c r="C10" s="38" t="s">
        <v>6</v>
      </c>
      <c r="D10" s="39">
        <v>41494600</v>
      </c>
      <c r="E10" s="39">
        <v>179198600</v>
      </c>
      <c r="F10" s="39">
        <v>179516946.75999999</v>
      </c>
      <c r="G10" s="40">
        <f t="shared" si="0"/>
        <v>100.17765024949972</v>
      </c>
      <c r="IW10" s="85" t="s">
        <v>40</v>
      </c>
      <c r="IX10" s="79">
        <f>SUM(IX12:IX15)</f>
        <v>2953616433.4099998</v>
      </c>
    </row>
    <row r="11" spans="2:258" x14ac:dyDescent="0.25">
      <c r="B11" s="25">
        <v>6</v>
      </c>
      <c r="C11" s="35" t="s">
        <v>7</v>
      </c>
      <c r="D11" s="36">
        <f>SUM(D12:D13)</f>
        <v>1017655000</v>
      </c>
      <c r="E11" s="36">
        <f>SUM(E12:E13)</f>
        <v>1197044000</v>
      </c>
      <c r="F11" s="36">
        <f>SUM(F12:F13)</f>
        <v>868879993.24000001</v>
      </c>
      <c r="G11" s="26">
        <f t="shared" si="0"/>
        <v>72.5854683069294</v>
      </c>
      <c r="IW11" s="86"/>
      <c r="IX11" s="80"/>
    </row>
    <row r="12" spans="2:258" x14ac:dyDescent="0.25">
      <c r="B12" s="31">
        <v>7</v>
      </c>
      <c r="C12" s="32" t="s">
        <v>8</v>
      </c>
      <c r="D12" s="33">
        <v>721693000</v>
      </c>
      <c r="E12" s="33">
        <v>897095000</v>
      </c>
      <c r="F12" s="33">
        <v>691986391.76999998</v>
      </c>
      <c r="G12" s="34">
        <f t="shared" si="0"/>
        <v>77.136355878697344</v>
      </c>
      <c r="IW12" s="70" t="s">
        <v>39</v>
      </c>
      <c r="IX12" s="65">
        <v>121350129.17</v>
      </c>
    </row>
    <row r="13" spans="2:258" ht="13.8" thickBot="1" x14ac:dyDescent="0.3">
      <c r="B13" s="41">
        <v>8</v>
      </c>
      <c r="C13" s="42" t="s">
        <v>9</v>
      </c>
      <c r="D13" s="43">
        <v>295962000</v>
      </c>
      <c r="E13" s="43">
        <v>299949000</v>
      </c>
      <c r="F13" s="43">
        <v>176893601.47</v>
      </c>
      <c r="G13" s="44">
        <f t="shared" si="0"/>
        <v>58.974559498448066</v>
      </c>
      <c r="IW13" s="69" t="s">
        <v>35</v>
      </c>
      <c r="IX13" s="65">
        <v>2138843075.6800001</v>
      </c>
    </row>
    <row r="14" spans="2:258" ht="13.8" thickBot="1" x14ac:dyDescent="0.3">
      <c r="B14" s="45">
        <v>9</v>
      </c>
      <c r="C14" s="46" t="s">
        <v>10</v>
      </c>
      <c r="D14" s="47">
        <f>(D6-D11)</f>
        <v>-124112400</v>
      </c>
      <c r="E14" s="47">
        <f>(E6-E11)</f>
        <v>-216171400</v>
      </c>
      <c r="F14" s="48">
        <f>(F6-F11)</f>
        <v>43829030.609999895</v>
      </c>
      <c r="G14" s="19"/>
      <c r="IW14" s="69" t="s">
        <v>36</v>
      </c>
      <c r="IX14" s="65">
        <v>88978044.159999996</v>
      </c>
    </row>
    <row r="15" spans="2:258" ht="13.8" thickBot="1" x14ac:dyDescent="0.3">
      <c r="B15" s="1"/>
      <c r="C15" s="2"/>
      <c r="D15" s="1"/>
      <c r="E15" s="1"/>
      <c r="F15" s="1"/>
      <c r="G15" s="1"/>
      <c r="IW15" s="71" t="s">
        <v>38</v>
      </c>
      <c r="IX15" s="66">
        <v>604445184.39999998</v>
      </c>
    </row>
    <row r="16" spans="2:258" ht="13.8" thickBot="1" x14ac:dyDescent="0.3">
      <c r="B16" s="1"/>
      <c r="C16" s="2"/>
      <c r="D16" s="1"/>
      <c r="E16" s="1"/>
      <c r="F16" s="1"/>
      <c r="G16" s="1"/>
      <c r="IW16" s="72" t="s">
        <v>37</v>
      </c>
      <c r="IX16" s="67">
        <v>63947757.68</v>
      </c>
    </row>
    <row r="17" spans="2:258" ht="40.200000000000003" thickBot="1" x14ac:dyDescent="0.3">
      <c r="B17" s="83" t="s">
        <v>11</v>
      </c>
      <c r="C17" s="84"/>
      <c r="D17" s="14" t="s">
        <v>26</v>
      </c>
      <c r="E17" s="14" t="s">
        <v>27</v>
      </c>
      <c r="F17" s="14" t="s">
        <v>28</v>
      </c>
      <c r="G17" s="15" t="s">
        <v>24</v>
      </c>
      <c r="IW17" s="77" t="s">
        <v>43</v>
      </c>
      <c r="IX17" s="78">
        <f>IX10-IX5</f>
        <v>49807439.119999886</v>
      </c>
    </row>
    <row r="18" spans="2:258" ht="6.75" customHeight="1" thickBot="1" x14ac:dyDescent="0.3">
      <c r="B18" s="1"/>
      <c r="C18" s="2"/>
      <c r="D18" s="1"/>
      <c r="E18" s="1"/>
      <c r="F18" s="1"/>
      <c r="G18" s="1"/>
    </row>
    <row r="19" spans="2:258" ht="13.8" thickBot="1" x14ac:dyDescent="0.3">
      <c r="B19" s="9"/>
      <c r="C19" s="49" t="s">
        <v>12</v>
      </c>
      <c r="D19" s="5">
        <f>SUM(D20:D22)</f>
        <v>880992600</v>
      </c>
      <c r="E19" s="50">
        <f>SUM(E20:E22)</f>
        <v>886521600</v>
      </c>
      <c r="F19" s="5">
        <f>SUM(F20:F22)</f>
        <v>819847591.67999995</v>
      </c>
      <c r="G19" s="7">
        <f>F19/E19*100</f>
        <v>92.479144521690159</v>
      </c>
      <c r="L19" s="6"/>
    </row>
    <row r="20" spans="2:258" x14ac:dyDescent="0.25">
      <c r="B20" s="3"/>
      <c r="C20" s="53" t="s">
        <v>13</v>
      </c>
      <c r="D20" s="54">
        <v>590943000</v>
      </c>
      <c r="E20" s="54">
        <v>604093000</v>
      </c>
      <c r="F20" s="54">
        <v>634423294.51999998</v>
      </c>
      <c r="G20" s="55">
        <f>F20/E20*100</f>
        <v>105.02079887037262</v>
      </c>
    </row>
    <row r="21" spans="2:258" x14ac:dyDescent="0.25">
      <c r="B21" s="4"/>
      <c r="C21" s="56" t="s">
        <v>14</v>
      </c>
      <c r="D21" s="33">
        <v>248555000</v>
      </c>
      <c r="E21" s="33">
        <v>183123000</v>
      </c>
      <c r="F21" s="33">
        <v>85800929.760000005</v>
      </c>
      <c r="G21" s="34">
        <f>F21/E21*100</f>
        <v>46.854261758490196</v>
      </c>
      <c r="N21" s="11"/>
      <c r="O21" s="11"/>
    </row>
    <row r="22" spans="2:258" x14ac:dyDescent="0.25">
      <c r="B22" s="4"/>
      <c r="C22" s="56" t="s">
        <v>15</v>
      </c>
      <c r="D22" s="33">
        <v>41494600</v>
      </c>
      <c r="E22" s="33">
        <v>99305600</v>
      </c>
      <c r="F22" s="33">
        <v>99623367.400000006</v>
      </c>
      <c r="G22" s="34">
        <f>F22/E22*100</f>
        <v>100.31998940643831</v>
      </c>
      <c r="M22" s="11"/>
      <c r="N22" s="11"/>
      <c r="O22" s="11"/>
    </row>
    <row r="23" spans="2:258" ht="13.8" thickBot="1" x14ac:dyDescent="0.3">
      <c r="B23" s="10"/>
      <c r="C23" s="57" t="s">
        <v>16</v>
      </c>
      <c r="D23" s="58">
        <v>721693000</v>
      </c>
      <c r="E23" s="58">
        <v>897095000</v>
      </c>
      <c r="F23" s="58">
        <v>691986391.76999998</v>
      </c>
      <c r="G23" s="59">
        <f>F23/E23*100</f>
        <v>77.136355878697344</v>
      </c>
      <c r="M23" s="11"/>
      <c r="N23" s="11"/>
      <c r="O23" s="11"/>
    </row>
    <row r="24" spans="2:258" ht="13.8" thickBot="1" x14ac:dyDescent="0.3">
      <c r="B24" s="51"/>
      <c r="C24" s="52" t="s">
        <v>17</v>
      </c>
      <c r="D24" s="20">
        <f>SUM(D19-D23)</f>
        <v>159299600</v>
      </c>
      <c r="E24" s="20">
        <f>SUM(E19-E23)</f>
        <v>-10573400</v>
      </c>
      <c r="F24" s="22">
        <f>F19-F23</f>
        <v>127861199.90999997</v>
      </c>
      <c r="G24" s="21" t="s">
        <v>23</v>
      </c>
      <c r="M24" s="11"/>
      <c r="N24" s="11"/>
    </row>
    <row r="25" spans="2:258" ht="13.8" thickBot="1" x14ac:dyDescent="0.3">
      <c r="B25" s="1"/>
      <c r="C25" s="2"/>
      <c r="D25" s="1"/>
      <c r="E25" s="1"/>
      <c r="F25" s="1"/>
      <c r="G25" s="1"/>
    </row>
    <row r="26" spans="2:258" ht="40.200000000000003" thickBot="1" x14ac:dyDescent="0.3">
      <c r="B26" s="83" t="s">
        <v>18</v>
      </c>
      <c r="C26" s="84"/>
      <c r="D26" s="14" t="s">
        <v>26</v>
      </c>
      <c r="E26" s="14" t="s">
        <v>27</v>
      </c>
      <c r="F26" s="14" t="s">
        <v>28</v>
      </c>
      <c r="G26" s="15" t="s">
        <v>24</v>
      </c>
    </row>
    <row r="27" spans="2:258" ht="5.25" customHeight="1" thickBot="1" x14ac:dyDescent="0.3">
      <c r="B27" s="1"/>
      <c r="C27" s="2"/>
      <c r="D27" s="1"/>
      <c r="E27" s="1"/>
      <c r="F27" s="1"/>
      <c r="G27" s="1"/>
    </row>
    <row r="28" spans="2:258" x14ac:dyDescent="0.25">
      <c r="B28" s="60"/>
      <c r="C28" s="61" t="s">
        <v>19</v>
      </c>
      <c r="D28" s="62">
        <f>SUM(D29:D30)</f>
        <v>12550000</v>
      </c>
      <c r="E28" s="62">
        <f t="shared" ref="E28:F28" si="1">SUM(E29:E30)</f>
        <v>94351000</v>
      </c>
      <c r="F28" s="62">
        <f t="shared" si="1"/>
        <v>92861432.170000002</v>
      </c>
      <c r="G28" s="63">
        <f>F28/E28*100</f>
        <v>98.421248497631183</v>
      </c>
    </row>
    <row r="29" spans="2:258" x14ac:dyDescent="0.25">
      <c r="B29" s="4"/>
      <c r="C29" s="56" t="s">
        <v>20</v>
      </c>
      <c r="D29" s="33">
        <v>12550000</v>
      </c>
      <c r="E29" s="33">
        <v>14458000</v>
      </c>
      <c r="F29" s="33">
        <v>12967852.810000001</v>
      </c>
      <c r="G29" s="34">
        <f>F29/E29*100</f>
        <v>89.693268847696785</v>
      </c>
    </row>
    <row r="30" spans="2:258" x14ac:dyDescent="0.25">
      <c r="B30" s="4"/>
      <c r="C30" s="56" t="s">
        <v>21</v>
      </c>
      <c r="D30" s="33">
        <v>0</v>
      </c>
      <c r="E30" s="33">
        <v>79893000</v>
      </c>
      <c r="F30" s="33">
        <v>79893579.359999999</v>
      </c>
      <c r="G30" s="34">
        <f>F30/E30*100</f>
        <v>100.00072516991476</v>
      </c>
    </row>
    <row r="31" spans="2:258" ht="13.8" thickBot="1" x14ac:dyDescent="0.3">
      <c r="B31" s="10"/>
      <c r="C31" s="57" t="s">
        <v>22</v>
      </c>
      <c r="D31" s="58">
        <v>295962000</v>
      </c>
      <c r="E31" s="58">
        <v>299949000</v>
      </c>
      <c r="F31" s="58">
        <v>176893601.47</v>
      </c>
      <c r="G31" s="59">
        <f>F31/E31*100</f>
        <v>58.974559498448066</v>
      </c>
    </row>
    <row r="32" spans="2:258" ht="13.8" thickBot="1" x14ac:dyDescent="0.3">
      <c r="B32" s="51"/>
      <c r="C32" s="52" t="s">
        <v>29</v>
      </c>
      <c r="D32" s="20">
        <f>D28-D31</f>
        <v>-283412000</v>
      </c>
      <c r="E32" s="20">
        <f>E28-E31</f>
        <v>-205598000</v>
      </c>
      <c r="F32" s="74">
        <f>F28-F31</f>
        <v>-84032169.299999997</v>
      </c>
      <c r="G32" s="21" t="s">
        <v>23</v>
      </c>
    </row>
    <row r="33" spans="2:7" ht="13.8" thickBot="1" x14ac:dyDescent="0.3">
      <c r="B33" s="1"/>
      <c r="C33" s="2"/>
      <c r="D33" s="1"/>
      <c r="E33" s="8"/>
      <c r="F33" s="8"/>
      <c r="G33" s="8"/>
    </row>
    <row r="34" spans="2:7" ht="13.8" thickBot="1" x14ac:dyDescent="0.3">
      <c r="B34" s="16"/>
      <c r="C34" s="17" t="s">
        <v>10</v>
      </c>
      <c r="D34" s="18"/>
      <c r="E34" s="18"/>
      <c r="F34" s="73">
        <f>SUM(F24+F32)</f>
        <v>43829030.60999997</v>
      </c>
      <c r="G34" s="19"/>
    </row>
    <row r="35" spans="2:7" x14ac:dyDescent="0.25"/>
    <row r="36" spans="2:7" hidden="1" x14ac:dyDescent="0.25"/>
  </sheetData>
  <mergeCells count="6">
    <mergeCell ref="IX10:IX11"/>
    <mergeCell ref="B1:G1"/>
    <mergeCell ref="B3:G3"/>
    <mergeCell ref="B17:C17"/>
    <mergeCell ref="B26:C26"/>
    <mergeCell ref="IW10:IW11"/>
  </mergeCells>
  <phoneticPr fontId="3" type="noConversion"/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HV 2015</vt:lpstr>
    </vt:vector>
  </TitlesOfParts>
  <Company>město Chomutov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Matějková</dc:creator>
  <cp:lastModifiedBy>Ing. Romana Matějková</cp:lastModifiedBy>
  <cp:lastPrinted>2016-03-08T05:57:26Z</cp:lastPrinted>
  <dcterms:created xsi:type="dcterms:W3CDTF">2004-02-19T12:31:37Z</dcterms:created>
  <dcterms:modified xsi:type="dcterms:W3CDTF">2016-03-08T06:01:45Z</dcterms:modified>
</cp:coreProperties>
</file>