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prosinec 2011" sheetId="1" r:id="rId1"/>
    <sheet name="List2" sheetId="2" r:id="rId2"/>
    <sheet name="List1" sheetId="3" r:id="rId3"/>
  </sheets>
  <definedNames>
    <definedName name="_2011QQ" localSheetId="2">List1!$A$1:$K$64</definedName>
  </definedNames>
  <calcPr calcId="145621"/>
</workbook>
</file>

<file path=xl/calcChain.xml><?xml version="1.0" encoding="utf-8"?>
<calcChain xmlns="http://schemas.openxmlformats.org/spreadsheetml/2006/main">
  <c r="E32" i="2" l="1"/>
  <c r="E31" i="2"/>
  <c r="E29" i="2"/>
  <c r="D28" i="2"/>
  <c r="D33" i="2" s="1"/>
  <c r="C28" i="2"/>
  <c r="C33" i="2" s="1"/>
  <c r="E23" i="2"/>
  <c r="E22" i="2"/>
  <c r="E21" i="2"/>
  <c r="E20" i="2"/>
  <c r="E19" i="2"/>
  <c r="D18" i="2"/>
  <c r="D24" i="2" s="1"/>
  <c r="D35" i="2" s="1"/>
  <c r="C18" i="2"/>
  <c r="E12" i="2"/>
  <c r="E11" i="2"/>
  <c r="D10" i="2"/>
  <c r="C10" i="2"/>
  <c r="E9" i="2"/>
  <c r="E8" i="2"/>
  <c r="E7" i="2"/>
  <c r="E6" i="2"/>
  <c r="D5" i="2"/>
  <c r="D13" i="2" s="1"/>
  <c r="C5" i="2"/>
  <c r="E18" i="2" l="1"/>
  <c r="E10" i="2"/>
  <c r="E5" i="2"/>
  <c r="C24" i="2"/>
  <c r="E28" i="2"/>
</calcChain>
</file>

<file path=xl/connections.xml><?xml version="1.0" encoding="utf-8"?>
<connections xmlns="http://schemas.openxmlformats.org/spreadsheetml/2006/main">
  <connection id="1" name="2011QQ" type="6" refreshedVersion="3" background="1" saveData="1">
    <textPr codePage="1250" sourceFile="X:\2011QQ.TXT" delimited="0" decimal="," thousands=" ">
      <textFields count="11">
        <textField/>
        <textField position="3"/>
        <textField position="6"/>
        <textField position="48"/>
        <textField position="64"/>
        <textField position="79"/>
        <textField position="93"/>
        <textField position="108"/>
        <textField position="123"/>
        <textField position="138"/>
        <textField position="152"/>
      </textFields>
    </textPr>
  </connection>
</connections>
</file>

<file path=xl/sharedStrings.xml><?xml version="1.0" encoding="utf-8"?>
<sst xmlns="http://schemas.openxmlformats.org/spreadsheetml/2006/main" count="211" uniqueCount="140">
  <si>
    <t xml:space="preserve">Text                                    </t>
  </si>
  <si>
    <t>Upravený rozpočet 2010</t>
  </si>
  <si>
    <t>Daňové příjmy</t>
  </si>
  <si>
    <t>DPFO ze závislé činnosti</t>
  </si>
  <si>
    <t>DPFO OSVČ</t>
  </si>
  <si>
    <t>DP právnických osob</t>
  </si>
  <si>
    <t>DP právnických osob za obce</t>
  </si>
  <si>
    <t>Daň z nemovitostí a z majetku</t>
  </si>
  <si>
    <t>Daň z přidané hodnoty</t>
  </si>
  <si>
    <t>Ostatní daně</t>
  </si>
  <si>
    <t>Správní poplatky</t>
  </si>
  <si>
    <t>Místní poplatky</t>
  </si>
  <si>
    <t>Poplatek za VHP</t>
  </si>
  <si>
    <t>Ostatní daňové příjmy</t>
  </si>
  <si>
    <t>Nedaňové příjmy celkem</t>
  </si>
  <si>
    <t>Příjmy z pronájmu</t>
  </si>
  <si>
    <t>Příjmy z úroků</t>
  </si>
  <si>
    <t>Přijaté sankční platby</t>
  </si>
  <si>
    <t>Přijaté splátky půjček</t>
  </si>
  <si>
    <t>Daňové a nedaňové příjmy</t>
  </si>
  <si>
    <t>Provozní dotace</t>
  </si>
  <si>
    <t>BĚŽNÉ PŘÍJMY</t>
  </si>
  <si>
    <t>Příjmy z prodeje akcií a mejetk.podílů</t>
  </si>
  <si>
    <t>Přijaté dotace</t>
  </si>
  <si>
    <t>PŘÍJMY CELKEM</t>
  </si>
  <si>
    <t>Platy zaměstnanců vč.odvodů</t>
  </si>
  <si>
    <t>Nákup DHM</t>
  </si>
  <si>
    <t>Nákup materiálu - ostatní</t>
  </si>
  <si>
    <t>Úroky</t>
  </si>
  <si>
    <t>Ostatní finanční výdaje</t>
  </si>
  <si>
    <t>Nákup energií</t>
  </si>
  <si>
    <t>Nákup služeb</t>
  </si>
  <si>
    <t>Opravy a udržování</t>
  </si>
  <si>
    <t>Ostatní nákupy</t>
  </si>
  <si>
    <t>Dopravní obslužnost</t>
  </si>
  <si>
    <t>Neinv. transfery rozpočtům</t>
  </si>
  <si>
    <t>Neinv.transfery  obyvatelstvu</t>
  </si>
  <si>
    <t>Ostatní neinvestiční transfery</t>
  </si>
  <si>
    <t>BĚŽNÉ VÝDAJE</t>
  </si>
  <si>
    <t>Investiční úroky</t>
  </si>
  <si>
    <t>KAPITÁLOVÉ VÝDAJE</t>
  </si>
  <si>
    <t>Úroky celkem</t>
  </si>
  <si>
    <t>VÝDAJE CELKEM</t>
  </si>
  <si>
    <t>Přijaté půjčky</t>
  </si>
  <si>
    <t>Uhrazené splátky jistiny</t>
  </si>
  <si>
    <t>Změna stavu na bankovních účtech</t>
  </si>
  <si>
    <t>FINANCOVÁNÍ</t>
  </si>
  <si>
    <t>Řízení likvidity</t>
  </si>
  <si>
    <t>PŘÍJMY všechny</t>
  </si>
  <si>
    <t>VÝDAJE všechny</t>
  </si>
  <si>
    <t>Provozní přebytek</t>
  </si>
  <si>
    <t>Dluhová služba</t>
  </si>
  <si>
    <t>Dluhová služba / běžné příjmy (v %)</t>
  </si>
  <si>
    <t>Hospodaření Statutárního města Chomutova za první pololetí 2010</t>
  </si>
  <si>
    <t>v tis. Kč</t>
  </si>
  <si>
    <t>č.ř.</t>
  </si>
  <si>
    <t>Druhové třídění</t>
  </si>
  <si>
    <t>Skutečnost hospodaření k 30.06.2010</t>
  </si>
  <si>
    <t>% plnění rozpočtu</t>
  </si>
  <si>
    <t>Celkové příjmy</t>
  </si>
  <si>
    <t>třída 1 - daňové příjmy</t>
  </si>
  <si>
    <t>třída 2 - nedaňové příjmy</t>
  </si>
  <si>
    <t>třída 3 - kapitálové příjmy</t>
  </si>
  <si>
    <t>třída 4 - přijaté dotace</t>
  </si>
  <si>
    <t>Celkové výdaje</t>
  </si>
  <si>
    <t>třída 5 - běžné výdaje</t>
  </si>
  <si>
    <t>třída 6 - kapitálové výdaje</t>
  </si>
  <si>
    <t>Výsledek hospodaření</t>
  </si>
  <si>
    <t>Provozní rozpočet</t>
  </si>
  <si>
    <t>Běžné příjmy</t>
  </si>
  <si>
    <t>z toho daňové příjmy</t>
  </si>
  <si>
    <t xml:space="preserve">          nedaňové příjmy</t>
  </si>
  <si>
    <t xml:space="preserve">          provozní dotace</t>
  </si>
  <si>
    <t>Běžné výdaje</t>
  </si>
  <si>
    <t>z toho IPRM</t>
  </si>
  <si>
    <t xml:space="preserve"> </t>
  </si>
  <si>
    <t>Kapitálový rozpočet</t>
  </si>
  <si>
    <t>Kapitálové příjmy</t>
  </si>
  <si>
    <t>z toho příjmy z prodeje majetku</t>
  </si>
  <si>
    <t xml:space="preserve">          kapitálové dotace</t>
  </si>
  <si>
    <t>Kapitálové výdaje</t>
  </si>
  <si>
    <t>Kapitálový deficit</t>
  </si>
  <si>
    <t>V</t>
  </si>
  <si>
    <t>konsolida</t>
  </si>
  <si>
    <t>Strana</t>
  </si>
  <si>
    <t>Text</t>
  </si>
  <si>
    <t>UC2010(01-12)</t>
  </si>
  <si>
    <t>UC2009(01-12)</t>
  </si>
  <si>
    <t>Příjmy z poskyt.služeb a výrobků, zboží</t>
  </si>
  <si>
    <t>Ostatní příspěvky, náhrady a věcné dary</t>
  </si>
  <si>
    <t>Rozdíl provozního přebytku a spl. jistiny</t>
  </si>
  <si>
    <t>v tis. Kč., bez konsolidace</t>
  </si>
  <si>
    <t>Dne</t>
  </si>
  <si>
    <t>.03.2012</t>
  </si>
  <si>
    <t>STATUTÁRNÍ</t>
  </si>
  <si>
    <t>MĚSTO CHOMUTO</t>
  </si>
  <si>
    <t>; účetnictví v</t>
  </si>
  <si>
    <t>tisících; bez</t>
  </si>
  <si>
    <t>Řá</t>
  </si>
  <si>
    <t>dek</t>
  </si>
  <si>
    <t>RU2011(01-12)Z</t>
  </si>
  <si>
    <t>UC2010/RU2011</t>
  </si>
  <si>
    <t>UC2009/RU2011</t>
  </si>
  <si>
    <t>*</t>
  </si>
  <si>
    <t>VÝBĚROV</t>
  </si>
  <si>
    <t>É POROVNÁNÍ DAT</t>
  </si>
  <si>
    <t>( tabulka - vz</t>
  </si>
  <si>
    <t>hledem k prvnímu</t>
  </si>
  <si>
    <t>UC2011(01-12)</t>
  </si>
  <si>
    <t>UC2011/RU2011</t>
  </si>
  <si>
    <t>Příjmy z prodeje nekapitál.maj. a ost.ned</t>
  </si>
  <si>
    <t>Příjmy z prodeje invest.maj. a ost.invest</t>
  </si>
  <si>
    <t>Neinv.transfery podnikatel.sub. a nezisk.</t>
  </si>
  <si>
    <t>SALDO v rozpočtové skladbě (bez financová</t>
  </si>
  <si>
    <t>.    244121,00</t>
  </si>
  <si>
    <t>.     55391,00</t>
  </si>
  <si>
    <t>o    102610,00</t>
  </si>
  <si>
    <t>n   -212912,20</t>
  </si>
  <si>
    <t>Příjmy z prodeje nekapitál.maj. a ost.ned.př.</t>
  </si>
  <si>
    <t>Provozní dotace (bez pol. 4112 = ř.22)</t>
  </si>
  <si>
    <t>Nein.přij.dotace ze SR v rámci dot.vztahu</t>
  </si>
  <si>
    <t>Příjmy z prodeje invest.maj. a ost.invest.př.</t>
  </si>
  <si>
    <t>Příjmy z prodeje akcií a majetk.podílů</t>
  </si>
  <si>
    <t>Přijaté dotace (bez pol. 4212 = ř.27)</t>
  </si>
  <si>
    <t>Inv.přij.dot.ze st.roz.v rámci souhrn.dot.vz.</t>
  </si>
  <si>
    <t>Úroky a splátky leasingu</t>
  </si>
  <si>
    <t>Neinv.transfery podnikatel.sub. a nezisk.org.</t>
  </si>
  <si>
    <t>SALDO v rozpočtové skladbě (bez financování)</t>
  </si>
  <si>
    <t>Uhrazené splátky jistin a dluhopisů</t>
  </si>
  <si>
    <t>SALDO úplné</t>
  </si>
  <si>
    <t>Dluhová základna</t>
  </si>
  <si>
    <t>Dluhová služba / dluhová základna (v %)</t>
  </si>
  <si>
    <t>ndf</t>
  </si>
  <si>
    <t>ROZBOR HOSPODAŘENÍ  STATUTÁRNÍHO MĚSTA CHOMUTOVA  za rok 2012</t>
  </si>
  <si>
    <t>Upravený rozpočet 2012</t>
  </si>
  <si>
    <t>Účetní skutečnost k 12/2012</t>
  </si>
  <si>
    <t>Poměr účetní skutečnosti        12/2012 k rozpočtu 2012</t>
  </si>
  <si>
    <t>Účetní skutečnost                     12/2011</t>
  </si>
  <si>
    <t>Porovnání účetnictví                        12/2011                           k rozpočtu  2012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</si>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</sst>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4" fillId="0" borderId="0" xfId="1" applyFont="1" applyFill="1"/>
    <xf numFmtId="0" fontId="4" fillId="0" borderId="0" xfId="1" applyFont="1"/>
    <xf numFmtId="0" fontId="6" fillId="0" borderId="0" xfId="1" applyFont="1" applyAlignment="1">
      <alignment horizontal="left"/>
    </xf>
    <xf numFmtId="4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1" fillId="2" borderId="1" xfId="1" applyFont="1" applyFill="1" applyBorder="1" applyAlignment="1">
      <alignment horizontal="left" vertical="center" indent="1"/>
    </xf>
    <xf numFmtId="4" fontId="1" fillId="2" borderId="2" xfId="1" applyNumberFormat="1" applyFont="1" applyFill="1" applyBorder="1" applyAlignment="1">
      <alignment horizontal="center" vertical="center" wrapText="1"/>
    </xf>
    <xf numFmtId="4" fontId="1" fillId="2" borderId="3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7" fillId="2" borderId="0" xfId="1" applyFont="1" applyFill="1"/>
    <xf numFmtId="0" fontId="8" fillId="0" borderId="5" xfId="1" applyFont="1" applyBorder="1" applyAlignment="1">
      <alignment horizontal="left"/>
    </xf>
    <xf numFmtId="4" fontId="8" fillId="0" borderId="6" xfId="1" applyNumberFormat="1" applyFont="1" applyBorder="1" applyAlignment="1">
      <alignment horizontal="right"/>
    </xf>
    <xf numFmtId="4" fontId="8" fillId="0" borderId="7" xfId="1" applyNumberFormat="1" applyFont="1" applyBorder="1" applyAlignment="1">
      <alignment horizontal="right"/>
    </xf>
    <xf numFmtId="10" fontId="8" fillId="0" borderId="8" xfId="1" applyNumberFormat="1" applyFont="1" applyBorder="1" applyAlignment="1">
      <alignment horizontal="right"/>
    </xf>
    <xf numFmtId="0" fontId="9" fillId="3" borderId="9" xfId="1" applyFont="1" applyFill="1" applyBorder="1" applyAlignment="1">
      <alignment horizontal="left"/>
    </xf>
    <xf numFmtId="4" fontId="9" fillId="3" borderId="10" xfId="1" applyNumberFormat="1" applyFont="1" applyFill="1" applyBorder="1" applyAlignment="1">
      <alignment horizontal="right"/>
    </xf>
    <xf numFmtId="4" fontId="9" fillId="3" borderId="11" xfId="1" applyNumberFormat="1" applyFont="1" applyFill="1" applyBorder="1" applyAlignment="1">
      <alignment horizontal="right"/>
    </xf>
    <xf numFmtId="10" fontId="9" fillId="3" borderId="12" xfId="1" applyNumberFormat="1" applyFont="1" applyFill="1" applyBorder="1" applyAlignment="1">
      <alignment horizontal="right"/>
    </xf>
    <xf numFmtId="0" fontId="8" fillId="0" borderId="9" xfId="1" applyFont="1" applyBorder="1" applyAlignment="1">
      <alignment horizontal="left"/>
    </xf>
    <xf numFmtId="4" fontId="8" fillId="0" borderId="10" xfId="1" applyNumberFormat="1" applyFont="1" applyBorder="1" applyAlignment="1">
      <alignment horizontal="right"/>
    </xf>
    <xf numFmtId="4" fontId="8" fillId="0" borderId="11" xfId="1" applyNumberFormat="1" applyFont="1" applyBorder="1" applyAlignment="1">
      <alignment horizontal="right"/>
    </xf>
    <xf numFmtId="10" fontId="8" fillId="0" borderId="12" xfId="1" applyNumberFormat="1" applyFont="1" applyBorder="1" applyAlignment="1">
      <alignment horizontal="right"/>
    </xf>
    <xf numFmtId="4" fontId="1" fillId="2" borderId="11" xfId="1" applyNumberFormat="1" applyFont="1" applyFill="1" applyBorder="1" applyAlignment="1">
      <alignment horizontal="right"/>
    </xf>
    <xf numFmtId="4" fontId="1" fillId="2" borderId="10" xfId="1" applyNumberFormat="1" applyFont="1" applyFill="1" applyBorder="1" applyAlignment="1">
      <alignment horizontal="right"/>
    </xf>
    <xf numFmtId="0" fontId="9" fillId="3" borderId="13" xfId="1" applyFont="1" applyFill="1" applyBorder="1" applyAlignment="1">
      <alignment horizontal="left"/>
    </xf>
    <xf numFmtId="4" fontId="9" fillId="3" borderId="14" xfId="1" applyNumberFormat="1" applyFont="1" applyFill="1" applyBorder="1" applyAlignment="1">
      <alignment horizontal="right"/>
    </xf>
    <xf numFmtId="0" fontId="12" fillId="0" borderId="0" xfId="0" applyFont="1"/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right"/>
    </xf>
    <xf numFmtId="0" fontId="14" fillId="4" borderId="20" xfId="0" applyFont="1" applyFill="1" applyBorder="1" applyAlignment="1">
      <alignment horizontal="left" indent="1"/>
    </xf>
    <xf numFmtId="4" fontId="14" fillId="4" borderId="16" xfId="0" applyNumberFormat="1" applyFont="1" applyFill="1" applyBorder="1" applyAlignment="1">
      <alignment horizontal="right"/>
    </xf>
    <xf numFmtId="165" fontId="14" fillId="4" borderId="16" xfId="0" applyNumberFormat="1" applyFont="1" applyFill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2" fillId="0" borderId="22" xfId="0" applyFont="1" applyBorder="1" applyAlignment="1">
      <alignment horizontal="left" indent="2"/>
    </xf>
    <xf numFmtId="4" fontId="12" fillId="0" borderId="22" xfId="0" applyNumberFormat="1" applyFont="1" applyBorder="1" applyAlignment="1">
      <alignment horizontal="right"/>
    </xf>
    <xf numFmtId="4" fontId="12" fillId="0" borderId="23" xfId="0" applyNumberFormat="1" applyFont="1" applyBorder="1" applyAlignment="1">
      <alignment horizontal="right"/>
    </xf>
    <xf numFmtId="165" fontId="12" fillId="0" borderId="21" xfId="0" applyNumberFormat="1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25" xfId="0" applyFont="1" applyBorder="1" applyAlignment="1">
      <alignment horizontal="left" indent="2"/>
    </xf>
    <xf numFmtId="4" fontId="12" fillId="0" borderId="26" xfId="0" applyNumberFormat="1" applyFont="1" applyBorder="1" applyAlignment="1">
      <alignment horizontal="right"/>
    </xf>
    <xf numFmtId="165" fontId="12" fillId="0" borderId="24" xfId="0" applyNumberFormat="1" applyFont="1" applyBorder="1" applyAlignment="1">
      <alignment horizontal="right"/>
    </xf>
    <xf numFmtId="0" fontId="12" fillId="0" borderId="27" xfId="0" applyFont="1" applyBorder="1" applyAlignment="1">
      <alignment horizontal="right"/>
    </xf>
    <xf numFmtId="0" fontId="12" fillId="0" borderId="28" xfId="0" applyFont="1" applyBorder="1" applyAlignment="1">
      <alignment horizontal="left" indent="2"/>
    </xf>
    <xf numFmtId="4" fontId="12" fillId="0" borderId="29" xfId="0" applyNumberFormat="1" applyFont="1" applyBorder="1" applyAlignment="1">
      <alignment horizontal="right"/>
    </xf>
    <xf numFmtId="165" fontId="12" fillId="0" borderId="27" xfId="0" applyNumberFormat="1" applyFont="1" applyBorder="1" applyAlignment="1">
      <alignment horizontal="right"/>
    </xf>
    <xf numFmtId="0" fontId="14" fillId="4" borderId="16" xfId="0" applyFont="1" applyFill="1" applyBorder="1" applyAlignment="1">
      <alignment horizontal="right"/>
    </xf>
    <xf numFmtId="0" fontId="14" fillId="4" borderId="17" xfId="0" applyFont="1" applyFill="1" applyBorder="1" applyAlignment="1">
      <alignment horizontal="left" indent="1"/>
    </xf>
    <xf numFmtId="0" fontId="12" fillId="0" borderId="27" xfId="0" applyFont="1" applyBorder="1" applyAlignment="1">
      <alignment horizontal="left" indent="2"/>
    </xf>
    <xf numFmtId="4" fontId="12" fillId="0" borderId="27" xfId="0" applyNumberFormat="1" applyFont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20" xfId="0" applyFont="1" applyFill="1" applyBorder="1" applyAlignment="1">
      <alignment horizontal="left" indent="1"/>
    </xf>
    <xf numFmtId="0" fontId="13" fillId="2" borderId="20" xfId="0" applyFont="1" applyFill="1" applyBorder="1"/>
    <xf numFmtId="4" fontId="13" fillId="2" borderId="20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indent="1"/>
    </xf>
    <xf numFmtId="0" fontId="13" fillId="2" borderId="16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0" borderId="32" xfId="0" applyFont="1" applyBorder="1" applyAlignment="1">
      <alignment horizontal="left" indent="1"/>
    </xf>
    <xf numFmtId="4" fontId="14" fillId="0" borderId="33" xfId="0" applyNumberFormat="1" applyFont="1" applyBorder="1" applyAlignment="1">
      <alignment horizontal="right"/>
    </xf>
    <xf numFmtId="165" fontId="14" fillId="0" borderId="16" xfId="0" applyNumberFormat="1" applyFont="1" applyBorder="1" applyAlignment="1">
      <alignment horizontal="right"/>
    </xf>
    <xf numFmtId="0" fontId="12" fillId="0" borderId="21" xfId="0" applyFont="1" applyBorder="1"/>
    <xf numFmtId="0" fontId="12" fillId="0" borderId="5" xfId="0" applyFont="1" applyBorder="1" applyAlignment="1">
      <alignment horizontal="left" indent="1"/>
    </xf>
    <xf numFmtId="4" fontId="12" fillId="0" borderId="5" xfId="0" applyNumberFormat="1" applyFont="1" applyBorder="1" applyAlignment="1">
      <alignment horizontal="right"/>
    </xf>
    <xf numFmtId="0" fontId="12" fillId="0" borderId="24" xfId="0" applyFont="1" applyBorder="1"/>
    <xf numFmtId="0" fontId="12" fillId="0" borderId="9" xfId="0" applyFont="1" applyBorder="1" applyAlignment="1">
      <alignment horizontal="left" indent="1"/>
    </xf>
    <xf numFmtId="4" fontId="12" fillId="0" borderId="9" xfId="0" applyNumberFormat="1" applyFont="1" applyBorder="1" applyAlignment="1">
      <alignment horizontal="right"/>
    </xf>
    <xf numFmtId="0" fontId="12" fillId="0" borderId="34" xfId="0" applyFont="1" applyBorder="1"/>
    <xf numFmtId="0" fontId="12" fillId="0" borderId="35" xfId="0" applyFont="1" applyBorder="1" applyAlignment="1">
      <alignment horizontal="left" indent="1"/>
    </xf>
    <xf numFmtId="4" fontId="12" fillId="0" borderId="35" xfId="0" applyNumberFormat="1" applyFont="1" applyBorder="1" applyAlignment="1">
      <alignment horizontal="right"/>
    </xf>
    <xf numFmtId="165" fontId="12" fillId="0" borderId="34" xfId="0" applyNumberFormat="1" applyFont="1" applyBorder="1" applyAlignment="1">
      <alignment horizontal="right"/>
    </xf>
    <xf numFmtId="4" fontId="14" fillId="0" borderId="30" xfId="0" applyNumberFormat="1" applyFont="1" applyBorder="1" applyAlignment="1">
      <alignment horizontal="right"/>
    </xf>
    <xf numFmtId="0" fontId="14" fillId="0" borderId="36" xfId="0" applyFont="1" applyBorder="1"/>
    <xf numFmtId="0" fontId="12" fillId="0" borderId="0" xfId="0" applyFont="1" applyBorder="1" applyAlignment="1">
      <alignment horizontal="left" indent="1"/>
    </xf>
    <xf numFmtId="4" fontId="12" fillId="0" borderId="37" xfId="0" applyNumberFormat="1" applyFont="1" applyBorder="1" applyAlignment="1">
      <alignment horizontal="right"/>
    </xf>
    <xf numFmtId="165" fontId="12" fillId="0" borderId="19" xfId="0" applyNumberFormat="1" applyFont="1" applyBorder="1" applyAlignment="1">
      <alignment horizontal="right"/>
    </xf>
    <xf numFmtId="0" fontId="14" fillId="4" borderId="16" xfId="0" applyFont="1" applyFill="1" applyBorder="1"/>
    <xf numFmtId="0" fontId="14" fillId="4" borderId="32" xfId="0" applyFont="1" applyFill="1" applyBorder="1" applyAlignment="1">
      <alignment horizontal="left" indent="1"/>
    </xf>
    <xf numFmtId="4" fontId="14" fillId="4" borderId="19" xfId="0" applyNumberFormat="1" applyFont="1" applyFill="1" applyBorder="1" applyAlignment="1">
      <alignment horizontal="right"/>
    </xf>
    <xf numFmtId="165" fontId="12" fillId="4" borderId="19" xfId="0" applyNumberFormat="1" applyFont="1" applyFill="1" applyBorder="1" applyAlignment="1">
      <alignment horizontal="right"/>
    </xf>
    <xf numFmtId="165" fontId="14" fillId="0" borderId="33" xfId="0" applyNumberFormat="1" applyFont="1" applyBorder="1" applyAlignment="1">
      <alignment horizontal="right"/>
    </xf>
    <xf numFmtId="0" fontId="12" fillId="0" borderId="21" xfId="0" applyFont="1" applyBorder="1" applyAlignment="1">
      <alignment horizontal="left" indent="1"/>
    </xf>
    <xf numFmtId="4" fontId="12" fillId="0" borderId="21" xfId="0" applyNumberFormat="1" applyFont="1" applyBorder="1" applyAlignment="1">
      <alignment horizontal="right"/>
    </xf>
    <xf numFmtId="165" fontId="12" fillId="0" borderId="22" xfId="0" applyNumberFormat="1" applyFont="1" applyBorder="1" applyAlignment="1">
      <alignment horizontal="right"/>
    </xf>
    <xf numFmtId="0" fontId="12" fillId="0" borderId="27" xfId="0" applyFont="1" applyBorder="1"/>
    <xf numFmtId="0" fontId="12" fillId="0" borderId="27" xfId="0" applyFont="1" applyBorder="1" applyAlignment="1">
      <alignment horizontal="left" indent="1"/>
    </xf>
    <xf numFmtId="4" fontId="12" fillId="0" borderId="13" xfId="0" applyNumberFormat="1" applyFont="1" applyBorder="1" applyAlignment="1">
      <alignment horizontal="right"/>
    </xf>
    <xf numFmtId="165" fontId="12" fillId="0" borderId="28" xfId="0" applyNumberFormat="1" applyFont="1" applyBorder="1" applyAlignment="1">
      <alignment horizontal="right"/>
    </xf>
    <xf numFmtId="4" fontId="14" fillId="0" borderId="16" xfId="0" applyNumberFormat="1" applyFont="1" applyBorder="1" applyAlignment="1">
      <alignment horizontal="right"/>
    </xf>
    <xf numFmtId="165" fontId="14" fillId="0" borderId="17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15" fillId="0" borderId="0" xfId="0" applyFont="1"/>
    <xf numFmtId="0" fontId="13" fillId="2" borderId="16" xfId="0" applyFont="1" applyFill="1" applyBorder="1"/>
    <xf numFmtId="0" fontId="13" fillId="2" borderId="17" xfId="0" applyFont="1" applyFill="1" applyBorder="1" applyAlignment="1">
      <alignment horizontal="left" indent="1"/>
    </xf>
    <xf numFmtId="0" fontId="13" fillId="2" borderId="17" xfId="0" applyFont="1" applyFill="1" applyBorder="1"/>
    <xf numFmtId="4" fontId="13" fillId="2" borderId="17" xfId="0" applyNumberFormat="1" applyFont="1" applyFill="1" applyBorder="1" applyAlignment="1">
      <alignment horizontal="right"/>
    </xf>
    <xf numFmtId="4" fontId="14" fillId="4" borderId="30" xfId="0" applyNumberFormat="1" applyFont="1" applyFill="1" applyBorder="1" applyAlignment="1">
      <alignment horizontal="right"/>
    </xf>
    <xf numFmtId="4" fontId="9" fillId="0" borderId="9" xfId="1" applyNumberFormat="1" applyFont="1" applyFill="1" applyBorder="1" applyAlignment="1">
      <alignment horizontal="right"/>
    </xf>
    <xf numFmtId="4" fontId="9" fillId="0" borderId="24" xfId="1" applyNumberFormat="1" applyFont="1" applyFill="1" applyBorder="1" applyAlignment="1">
      <alignment horizontal="right"/>
    </xf>
    <xf numFmtId="4" fontId="12" fillId="0" borderId="24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left"/>
    </xf>
    <xf numFmtId="4" fontId="9" fillId="3" borderId="38" xfId="1" applyNumberFormat="1" applyFont="1" applyFill="1" applyBorder="1" applyAlignment="1">
      <alignment horizontal="right"/>
    </xf>
    <xf numFmtId="4" fontId="9" fillId="3" borderId="39" xfId="1" applyNumberFormat="1" applyFont="1" applyFill="1" applyBorder="1" applyAlignment="1">
      <alignment horizontal="right"/>
    </xf>
    <xf numFmtId="10" fontId="9" fillId="3" borderId="40" xfId="1" applyNumberFormat="1" applyFont="1" applyFill="1" applyBorder="1" applyAlignment="1">
      <alignment horizontal="right"/>
    </xf>
    <xf numFmtId="4" fontId="9" fillId="3" borderId="13" xfId="1" applyNumberFormat="1" applyFont="1" applyFill="1" applyBorder="1" applyAlignment="1">
      <alignment horizontal="center"/>
    </xf>
    <xf numFmtId="4" fontId="9" fillId="3" borderId="28" xfId="1" applyNumberFormat="1" applyFont="1" applyFill="1" applyBorder="1" applyAlignment="1">
      <alignment horizontal="center"/>
    </xf>
    <xf numFmtId="4" fontId="9" fillId="3" borderId="15" xfId="1" applyNumberFormat="1" applyFont="1" applyFill="1" applyBorder="1" applyAlignment="1">
      <alignment horizontal="center"/>
    </xf>
    <xf numFmtId="4" fontId="9" fillId="5" borderId="11" xfId="1" applyNumberFormat="1" applyFont="1" applyFill="1" applyBorder="1" applyAlignment="1">
      <alignment horizontal="right"/>
    </xf>
    <xf numFmtId="4" fontId="9" fillId="5" borderId="10" xfId="1" applyNumberFormat="1" applyFont="1" applyFill="1" applyBorder="1" applyAlignment="1">
      <alignment horizontal="right"/>
    </xf>
  </cellXfs>
  <cellStyles count="2">
    <cellStyle name="Normální" xfId="0" builtinId="0"/>
    <cellStyle name="normální_Hospodaření 20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2011QQ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J67"/>
  <sheetViews>
    <sheetView showGridLines="0" tabSelected="1" workbookViewId="0">
      <selection activeCell="H66" sqref="A1:H66"/>
    </sheetView>
  </sheetViews>
  <sheetFormatPr defaultColWidth="0" defaultRowHeight="0" customHeight="1" zeroHeight="1" x14ac:dyDescent="0.2"/>
  <cols>
    <col min="1" max="1" width="2.140625" style="1" customWidth="1"/>
    <col min="2" max="2" width="41.140625" style="2" bestFit="1" customWidth="1"/>
    <col min="3" max="7" width="16.140625" style="2" customWidth="1"/>
    <col min="8" max="8" width="2.42578125" style="1" customWidth="1"/>
    <col min="9" max="10" width="0" style="2" hidden="1"/>
    <col min="11" max="16384" width="9.140625" style="2" hidden="1"/>
  </cols>
  <sheetData>
    <row r="1" spans="1:8" ht="15.75" x14ac:dyDescent="0.25">
      <c r="B1" s="105" t="s">
        <v>133</v>
      </c>
      <c r="C1" s="105"/>
      <c r="D1" s="105"/>
      <c r="E1" s="105"/>
      <c r="F1" s="105"/>
      <c r="G1" s="105"/>
    </row>
    <row r="2" spans="1:8" ht="15.75" x14ac:dyDescent="0.25">
      <c r="B2" s="106" t="s">
        <v>91</v>
      </c>
      <c r="C2" s="106"/>
      <c r="D2" s="106"/>
      <c r="E2" s="106"/>
      <c r="F2" s="106"/>
      <c r="G2" s="106"/>
    </row>
    <row r="3" spans="1:8" ht="13.5" thickBot="1" x14ac:dyDescent="0.25">
      <c r="B3" s="3" t="s">
        <v>139</v>
      </c>
      <c r="C3" s="4"/>
      <c r="D3" s="4"/>
      <c r="E3" s="5"/>
      <c r="F3" s="4"/>
      <c r="G3" s="5"/>
    </row>
    <row r="4" spans="1:8" s="11" customFormat="1" ht="60.75" thickBot="1" x14ac:dyDescent="0.25">
      <c r="A4" s="10"/>
      <c r="B4" s="6" t="s">
        <v>0</v>
      </c>
      <c r="C4" s="7" t="s">
        <v>134</v>
      </c>
      <c r="D4" s="8" t="s">
        <v>135</v>
      </c>
      <c r="E4" s="9" t="s">
        <v>136</v>
      </c>
      <c r="F4" s="7" t="s">
        <v>137</v>
      </c>
      <c r="G4" s="9" t="s">
        <v>138</v>
      </c>
      <c r="H4" s="10"/>
    </row>
    <row r="5" spans="1:8" ht="15" x14ac:dyDescent="0.25">
      <c r="B5" s="12"/>
      <c r="C5" s="13"/>
      <c r="D5" s="14"/>
      <c r="E5" s="15"/>
      <c r="F5" s="13"/>
      <c r="G5" s="15"/>
    </row>
    <row r="6" spans="1:8" ht="15" x14ac:dyDescent="0.25">
      <c r="B6" s="16" t="s">
        <v>2</v>
      </c>
      <c r="C6" s="17">
        <v>570687</v>
      </c>
      <c r="D6" s="18">
        <v>566405.16674999997</v>
      </c>
      <c r="E6" s="19">
        <v>0.99249705486545159</v>
      </c>
      <c r="F6" s="17">
        <v>578982.34661999997</v>
      </c>
      <c r="G6" s="19">
        <v>1.0145357203160401</v>
      </c>
    </row>
    <row r="7" spans="1:8" ht="15" x14ac:dyDescent="0.25">
      <c r="B7" s="20" t="s">
        <v>3</v>
      </c>
      <c r="C7" s="21">
        <v>105200</v>
      </c>
      <c r="D7" s="22">
        <v>106923.39902</v>
      </c>
      <c r="E7" s="23">
        <v>1.0163821199619771</v>
      </c>
      <c r="F7" s="21">
        <v>105822.32898000001</v>
      </c>
      <c r="G7" s="23">
        <v>1.0059156747148288</v>
      </c>
    </row>
    <row r="8" spans="1:8" ht="15" x14ac:dyDescent="0.25">
      <c r="B8" s="20" t="s">
        <v>4</v>
      </c>
      <c r="C8" s="21">
        <v>15000</v>
      </c>
      <c r="D8" s="22">
        <v>16012.076440000001</v>
      </c>
      <c r="E8" s="23">
        <v>1.0674717626666668</v>
      </c>
      <c r="F8" s="21">
        <v>14575.79341</v>
      </c>
      <c r="G8" s="23">
        <v>0.97171956066666665</v>
      </c>
    </row>
    <row r="9" spans="1:8" ht="15" x14ac:dyDescent="0.25">
      <c r="B9" s="20" t="s">
        <v>5</v>
      </c>
      <c r="C9" s="21">
        <v>99300</v>
      </c>
      <c r="D9" s="22">
        <v>105748.10928</v>
      </c>
      <c r="E9" s="23">
        <v>1.0649356422960725</v>
      </c>
      <c r="F9" s="21">
        <v>96107.239140000005</v>
      </c>
      <c r="G9" s="23">
        <v>0.96784732265861029</v>
      </c>
    </row>
    <row r="10" spans="1:8" ht="15" x14ac:dyDescent="0.25">
      <c r="B10" s="20" t="s">
        <v>6</v>
      </c>
      <c r="C10" s="21">
        <v>19362</v>
      </c>
      <c r="D10" s="22">
        <v>19361.759999999998</v>
      </c>
      <c r="E10" s="23">
        <v>0.99998760458630309</v>
      </c>
      <c r="F10" s="21">
        <v>45837.5</v>
      </c>
      <c r="G10" s="23">
        <v>2.3673948972213616</v>
      </c>
    </row>
    <row r="11" spans="1:8" ht="15" x14ac:dyDescent="0.25">
      <c r="B11" s="20" t="s">
        <v>7</v>
      </c>
      <c r="C11" s="21">
        <v>32160</v>
      </c>
      <c r="D11" s="22">
        <v>37265.082699999999</v>
      </c>
      <c r="E11" s="23">
        <v>1.1587401337064676</v>
      </c>
      <c r="F11" s="21">
        <v>34926.89185</v>
      </c>
      <c r="G11" s="23">
        <v>1.086035194340796</v>
      </c>
    </row>
    <row r="12" spans="1:8" ht="15" x14ac:dyDescent="0.25">
      <c r="B12" s="20" t="s">
        <v>8</v>
      </c>
      <c r="C12" s="21">
        <v>223100</v>
      </c>
      <c r="D12" s="22">
        <v>205653.15700000001</v>
      </c>
      <c r="E12" s="23">
        <v>0.92179810398924245</v>
      </c>
      <c r="F12" s="21">
        <v>220155.39600000001</v>
      </c>
      <c r="G12" s="23">
        <v>0.98680141640519947</v>
      </c>
    </row>
    <row r="13" spans="1:8" ht="15" x14ac:dyDescent="0.25">
      <c r="B13" s="20" t="s">
        <v>9</v>
      </c>
      <c r="C13" s="21">
        <v>9400</v>
      </c>
      <c r="D13" s="22">
        <v>10763.588009999999</v>
      </c>
      <c r="E13" s="23">
        <v>1.1450625542553192</v>
      </c>
      <c r="F13" s="21">
        <v>9202.9817299999995</v>
      </c>
      <c r="G13" s="23">
        <v>0.97904060957446803</v>
      </c>
    </row>
    <row r="14" spans="1:8" ht="15" x14ac:dyDescent="0.25">
      <c r="B14" s="20" t="s">
        <v>10</v>
      </c>
      <c r="C14" s="21">
        <v>14490</v>
      </c>
      <c r="D14" s="22">
        <v>12544.498</v>
      </c>
      <c r="E14" s="23">
        <v>0.86573485162180819</v>
      </c>
      <c r="F14" s="21">
        <v>13386.665999999999</v>
      </c>
      <c r="G14" s="23">
        <v>0.92385548654244309</v>
      </c>
    </row>
    <row r="15" spans="1:8" ht="15" x14ac:dyDescent="0.25">
      <c r="B15" s="20" t="s">
        <v>11</v>
      </c>
      <c r="C15" s="21">
        <v>28475</v>
      </c>
      <c r="D15" s="22">
        <v>25308.047210000001</v>
      </c>
      <c r="E15" s="23">
        <v>0.88878128920105359</v>
      </c>
      <c r="F15" s="21">
        <v>28104.38651</v>
      </c>
      <c r="G15" s="23">
        <v>0.98698460087796314</v>
      </c>
    </row>
    <row r="16" spans="1:8" ht="15" x14ac:dyDescent="0.25">
      <c r="B16" s="20" t="s">
        <v>12</v>
      </c>
      <c r="C16" s="21">
        <v>21000</v>
      </c>
      <c r="D16" s="22">
        <v>23568.95983</v>
      </c>
      <c r="E16" s="23">
        <v>1.1223314204761905</v>
      </c>
      <c r="F16" s="21">
        <v>6936.085</v>
      </c>
      <c r="G16" s="23">
        <v>0.33028976190476189</v>
      </c>
    </row>
    <row r="17" spans="2:7" ht="15" x14ac:dyDescent="0.25">
      <c r="B17" s="20" t="s">
        <v>13</v>
      </c>
      <c r="C17" s="21">
        <v>3200</v>
      </c>
      <c r="D17" s="22">
        <v>3256.4892599999998</v>
      </c>
      <c r="E17" s="23">
        <v>1.01765289375</v>
      </c>
      <c r="F17" s="21">
        <v>3927.078</v>
      </c>
      <c r="G17" s="23">
        <v>1.2272118750000001</v>
      </c>
    </row>
    <row r="18" spans="2:7" ht="15" x14ac:dyDescent="0.25">
      <c r="B18" s="16" t="s">
        <v>14</v>
      </c>
      <c r="C18" s="17">
        <v>88490</v>
      </c>
      <c r="D18" s="18">
        <v>78775.532600000006</v>
      </c>
      <c r="E18" s="19">
        <v>0.89021960221493956</v>
      </c>
      <c r="F18" s="17">
        <v>109038.04954000001</v>
      </c>
      <c r="G18" s="19">
        <v>1.2322075888800994</v>
      </c>
    </row>
    <row r="19" spans="2:7" ht="15" x14ac:dyDescent="0.25">
      <c r="B19" s="20" t="s">
        <v>88</v>
      </c>
      <c r="C19" s="21">
        <v>25561</v>
      </c>
      <c r="D19" s="22">
        <v>23898.051630000002</v>
      </c>
      <c r="E19" s="23">
        <v>0.93494196745041269</v>
      </c>
      <c r="F19" s="21">
        <v>23371.343099999998</v>
      </c>
      <c r="G19" s="23">
        <v>0.91433602362974842</v>
      </c>
    </row>
    <row r="20" spans="2:7" ht="15" x14ac:dyDescent="0.25">
      <c r="B20" s="20" t="s">
        <v>15</v>
      </c>
      <c r="C20" s="21">
        <v>26155</v>
      </c>
      <c r="D20" s="22">
        <v>25918.457419999999</v>
      </c>
      <c r="E20" s="23">
        <v>0.99095612387688781</v>
      </c>
      <c r="F20" s="21">
        <v>39010.251709999997</v>
      </c>
      <c r="G20" s="23">
        <v>1.4915026461479641</v>
      </c>
    </row>
    <row r="21" spans="2:7" ht="15" x14ac:dyDescent="0.25">
      <c r="B21" s="20" t="s">
        <v>16</v>
      </c>
      <c r="C21" s="21">
        <v>8500</v>
      </c>
      <c r="D21" s="22">
        <v>6565.7611900000002</v>
      </c>
      <c r="E21" s="23">
        <v>0.77244249294117651</v>
      </c>
      <c r="F21" s="21">
        <v>6698.9488199999996</v>
      </c>
      <c r="G21" s="23">
        <v>0.78811162588235295</v>
      </c>
    </row>
    <row r="22" spans="2:7" ht="15" x14ac:dyDescent="0.25">
      <c r="B22" s="20" t="s">
        <v>17</v>
      </c>
      <c r="C22" s="21">
        <v>14080</v>
      </c>
      <c r="D22" s="22">
        <v>11391.809810000001</v>
      </c>
      <c r="E22" s="23">
        <v>0.8090774012784091</v>
      </c>
      <c r="F22" s="21">
        <v>13900.631429999999</v>
      </c>
      <c r="G22" s="23">
        <v>0.98726075497159094</v>
      </c>
    </row>
    <row r="23" spans="2:7" ht="15" x14ac:dyDescent="0.25">
      <c r="B23" s="20" t="s">
        <v>118</v>
      </c>
      <c r="C23" s="21">
        <v>4464</v>
      </c>
      <c r="D23" s="22">
        <v>6170.2301699999998</v>
      </c>
      <c r="E23" s="23">
        <v>1.3822200201612904</v>
      </c>
      <c r="F23" s="21">
        <v>11084.327569999999</v>
      </c>
      <c r="G23" s="23">
        <v>2.4830482907706095</v>
      </c>
    </row>
    <row r="24" spans="2:7" ht="15" x14ac:dyDescent="0.25">
      <c r="B24" s="20" t="s">
        <v>18</v>
      </c>
      <c r="C24" s="21">
        <v>9730</v>
      </c>
      <c r="D24" s="22">
        <v>4831.2223800000002</v>
      </c>
      <c r="E24" s="23">
        <v>0.49652850770811924</v>
      </c>
      <c r="F24" s="21">
        <v>14972.546909999999</v>
      </c>
      <c r="G24" s="23">
        <v>1.5388023545734841</v>
      </c>
    </row>
    <row r="25" spans="2:7" ht="15" x14ac:dyDescent="0.25">
      <c r="B25" s="16" t="s">
        <v>19</v>
      </c>
      <c r="C25" s="17">
        <v>659177</v>
      </c>
      <c r="D25" s="18">
        <v>645180.69935000001</v>
      </c>
      <c r="E25" s="19">
        <v>0.97876700696474539</v>
      </c>
      <c r="F25" s="17">
        <v>688020.39616</v>
      </c>
      <c r="G25" s="19">
        <v>1.0437566786462513</v>
      </c>
    </row>
    <row r="26" spans="2:7" ht="15" x14ac:dyDescent="0.25">
      <c r="B26" s="20" t="s">
        <v>119</v>
      </c>
      <c r="C26" s="21">
        <v>39202</v>
      </c>
      <c r="D26" s="22">
        <v>38566.06106</v>
      </c>
      <c r="E26" s="23">
        <v>0.98377789551553496</v>
      </c>
      <c r="F26" s="21">
        <v>232870.71333</v>
      </c>
      <c r="G26" s="23">
        <v>5.9402763463598793</v>
      </c>
    </row>
    <row r="27" spans="2:7" ht="15" x14ac:dyDescent="0.25">
      <c r="B27" s="16" t="s">
        <v>120</v>
      </c>
      <c r="C27" s="17">
        <v>66558.7</v>
      </c>
      <c r="D27" s="18">
        <v>66558.7</v>
      </c>
      <c r="E27" s="19">
        <v>1</v>
      </c>
      <c r="F27" s="17">
        <v>67044.800000000003</v>
      </c>
      <c r="G27" s="19">
        <v>1.0073033277392738</v>
      </c>
    </row>
    <row r="28" spans="2:7" ht="15" x14ac:dyDescent="0.25">
      <c r="B28" s="20" t="s">
        <v>21</v>
      </c>
      <c r="C28" s="21">
        <v>764937.7</v>
      </c>
      <c r="D28" s="22">
        <v>750305.46041000006</v>
      </c>
      <c r="E28" s="23">
        <v>0.98087133162609186</v>
      </c>
      <c r="F28" s="21">
        <v>987935.90948999999</v>
      </c>
      <c r="G28" s="23">
        <v>1.2915246685971942</v>
      </c>
    </row>
    <row r="29" spans="2:7" ht="15" x14ac:dyDescent="0.25">
      <c r="B29" s="20" t="s">
        <v>121</v>
      </c>
      <c r="C29" s="21">
        <v>33460</v>
      </c>
      <c r="D29" s="22">
        <v>21037.381000000001</v>
      </c>
      <c r="E29" s="23">
        <v>0.62873224745965328</v>
      </c>
      <c r="F29" s="21">
        <v>50569.366650000004</v>
      </c>
      <c r="G29" s="23">
        <v>1.5113379154213986</v>
      </c>
    </row>
    <row r="30" spans="2:7" ht="15" x14ac:dyDescent="0.25">
      <c r="B30" s="20" t="s">
        <v>122</v>
      </c>
      <c r="C30" s="21">
        <v>0</v>
      </c>
      <c r="D30" s="22">
        <v>0</v>
      </c>
      <c r="E30" s="23">
        <v>0</v>
      </c>
      <c r="F30" s="21">
        <v>0</v>
      </c>
      <c r="G30" s="23">
        <v>0</v>
      </c>
    </row>
    <row r="31" spans="2:7" ht="15" x14ac:dyDescent="0.25">
      <c r="B31" s="16" t="s">
        <v>123</v>
      </c>
      <c r="C31" s="17">
        <v>175580</v>
      </c>
      <c r="D31" s="18">
        <v>175579.49658000001</v>
      </c>
      <c r="E31" s="19">
        <v>0.99999713281694957</v>
      </c>
      <c r="F31" s="17">
        <v>234926.82777</v>
      </c>
      <c r="G31" s="19">
        <v>1.3380044866727419</v>
      </c>
    </row>
    <row r="32" spans="2:7" ht="15" x14ac:dyDescent="0.25">
      <c r="B32" s="20" t="s">
        <v>124</v>
      </c>
      <c r="C32" s="21">
        <v>0</v>
      </c>
      <c r="D32" s="22">
        <v>0</v>
      </c>
      <c r="E32" s="23">
        <v>0</v>
      </c>
      <c r="F32" s="21">
        <v>0</v>
      </c>
      <c r="G32" s="23">
        <v>0</v>
      </c>
    </row>
    <row r="33" spans="2:7" ht="15" x14ac:dyDescent="0.25">
      <c r="B33" s="20" t="s">
        <v>24</v>
      </c>
      <c r="C33" s="21">
        <v>973977.7</v>
      </c>
      <c r="D33" s="22">
        <v>946922.33799000003</v>
      </c>
      <c r="E33" s="23">
        <v>0.97222178494435751</v>
      </c>
      <c r="F33" s="21">
        <v>1273432.1039100001</v>
      </c>
      <c r="G33" s="23">
        <v>1.307455092565261</v>
      </c>
    </row>
    <row r="34" spans="2:7" ht="15" x14ac:dyDescent="0.25">
      <c r="B34" s="20" t="s">
        <v>25</v>
      </c>
      <c r="C34" s="21">
        <v>163561</v>
      </c>
      <c r="D34" s="22">
        <v>139743.07999999999</v>
      </c>
      <c r="E34" s="23">
        <v>0.85437897787369854</v>
      </c>
      <c r="F34" s="21">
        <v>142174.255</v>
      </c>
      <c r="G34" s="23">
        <v>0.86924300413912847</v>
      </c>
    </row>
    <row r="35" spans="2:7" ht="15" x14ac:dyDescent="0.25">
      <c r="B35" s="20" t="s">
        <v>26</v>
      </c>
      <c r="C35" s="21">
        <v>4855</v>
      </c>
      <c r="D35" s="22">
        <v>3345.50371</v>
      </c>
      <c r="E35" s="23">
        <v>0.68908418331616894</v>
      </c>
      <c r="F35" s="21">
        <v>4373.8906800000004</v>
      </c>
      <c r="G35" s="23">
        <v>0.90090436251287331</v>
      </c>
    </row>
    <row r="36" spans="2:7" ht="15" x14ac:dyDescent="0.25">
      <c r="B36" s="20" t="s">
        <v>27</v>
      </c>
      <c r="C36" s="21">
        <v>11740</v>
      </c>
      <c r="D36" s="22">
        <v>10065.347379999999</v>
      </c>
      <c r="E36" s="23">
        <v>0.85735497274275985</v>
      </c>
      <c r="F36" s="21">
        <v>7545.5686900000001</v>
      </c>
      <c r="G36" s="23">
        <v>0.64272305706984667</v>
      </c>
    </row>
    <row r="37" spans="2:7" ht="15" x14ac:dyDescent="0.25">
      <c r="B37" s="20" t="s">
        <v>125</v>
      </c>
      <c r="C37" s="21">
        <v>9518</v>
      </c>
      <c r="D37" s="22">
        <v>8338.7599599999994</v>
      </c>
      <c r="E37" s="23">
        <v>0.87610421937381799</v>
      </c>
      <c r="F37" s="21">
        <v>2831.60916</v>
      </c>
      <c r="G37" s="23">
        <v>0.29750043706661061</v>
      </c>
    </row>
    <row r="38" spans="2:7" ht="15" x14ac:dyDescent="0.25">
      <c r="B38" s="20" t="s">
        <v>29</v>
      </c>
      <c r="C38" s="21">
        <v>3</v>
      </c>
      <c r="D38" s="22">
        <v>1.7399199999999999</v>
      </c>
      <c r="E38" s="23">
        <v>0.57997333333333334</v>
      </c>
      <c r="F38" s="21">
        <v>0.12562000000000001</v>
      </c>
      <c r="G38" s="23">
        <v>4.1873333333333332E-2</v>
      </c>
    </row>
    <row r="39" spans="2:7" ht="15" x14ac:dyDescent="0.25">
      <c r="B39" s="20" t="s">
        <v>30</v>
      </c>
      <c r="C39" s="21">
        <v>22612</v>
      </c>
      <c r="D39" s="22">
        <v>18998.508389999999</v>
      </c>
      <c r="E39" s="23">
        <v>0.84019584247302315</v>
      </c>
      <c r="F39" s="21">
        <v>16432.286779999999</v>
      </c>
      <c r="G39" s="23">
        <v>0.7267064735538652</v>
      </c>
    </row>
    <row r="40" spans="2:7" ht="15" x14ac:dyDescent="0.25">
      <c r="B40" s="20" t="s">
        <v>31</v>
      </c>
      <c r="C40" s="21">
        <v>93745</v>
      </c>
      <c r="D40" s="22">
        <v>71605.343059999999</v>
      </c>
      <c r="E40" s="23">
        <v>0.76383106363006026</v>
      </c>
      <c r="F40" s="21">
        <v>76910.84633</v>
      </c>
      <c r="G40" s="23">
        <v>0.82042611691290201</v>
      </c>
    </row>
    <row r="41" spans="2:7" ht="15" x14ac:dyDescent="0.25">
      <c r="B41" s="20" t="s">
        <v>32</v>
      </c>
      <c r="C41" s="21">
        <v>32860</v>
      </c>
      <c r="D41" s="22">
        <v>31776.36248</v>
      </c>
      <c r="E41" s="23">
        <v>0.96702259525258671</v>
      </c>
      <c r="F41" s="21">
        <v>41306.752039999999</v>
      </c>
      <c r="G41" s="23">
        <v>1.2570527096774193</v>
      </c>
    </row>
    <row r="42" spans="2:7" ht="15" x14ac:dyDescent="0.25">
      <c r="B42" s="20" t="s">
        <v>33</v>
      </c>
      <c r="C42" s="21">
        <v>3847</v>
      </c>
      <c r="D42" s="22">
        <v>3094.9603200000001</v>
      </c>
      <c r="E42" s="23">
        <v>0.80451269040811024</v>
      </c>
      <c r="F42" s="21">
        <v>1651.0598199999999</v>
      </c>
      <c r="G42" s="23">
        <v>0.42918113335066288</v>
      </c>
    </row>
    <row r="43" spans="2:7" ht="15" x14ac:dyDescent="0.25">
      <c r="B43" s="20" t="s">
        <v>34</v>
      </c>
      <c r="C43" s="21">
        <v>0</v>
      </c>
      <c r="D43" s="22">
        <v>0</v>
      </c>
      <c r="E43" s="23">
        <v>0</v>
      </c>
      <c r="F43" s="21">
        <v>0</v>
      </c>
      <c r="G43" s="23">
        <v>0</v>
      </c>
    </row>
    <row r="44" spans="2:7" ht="15" x14ac:dyDescent="0.25">
      <c r="B44" s="20" t="s">
        <v>89</v>
      </c>
      <c r="C44" s="21">
        <v>1296</v>
      </c>
      <c r="D44" s="22">
        <v>732.51400000000001</v>
      </c>
      <c r="E44" s="23">
        <v>0.56521141975308642</v>
      </c>
      <c r="F44" s="21">
        <v>507.45400000000001</v>
      </c>
      <c r="G44" s="23">
        <v>0.39155401234567899</v>
      </c>
    </row>
    <row r="45" spans="2:7" ht="15" x14ac:dyDescent="0.25">
      <c r="B45" s="20" t="s">
        <v>126</v>
      </c>
      <c r="C45" s="21">
        <v>109919</v>
      </c>
      <c r="D45" s="22">
        <v>109469.68429999999</v>
      </c>
      <c r="E45" s="23">
        <v>0.99591230178586054</v>
      </c>
      <c r="F45" s="21">
        <v>102413.3605</v>
      </c>
      <c r="G45" s="23">
        <v>0.93171663224738221</v>
      </c>
    </row>
    <row r="46" spans="2:7" ht="15" x14ac:dyDescent="0.25">
      <c r="B46" s="20" t="s">
        <v>35</v>
      </c>
      <c r="C46" s="21">
        <v>262156</v>
      </c>
      <c r="D46" s="22">
        <v>250275.01147999999</v>
      </c>
      <c r="E46" s="23">
        <v>0.95467970017851966</v>
      </c>
      <c r="F46" s="21">
        <v>279831.85376999999</v>
      </c>
      <c r="G46" s="23">
        <v>1.0674249445749859</v>
      </c>
    </row>
    <row r="47" spans="2:7" ht="15" x14ac:dyDescent="0.25">
      <c r="B47" s="16" t="s">
        <v>36</v>
      </c>
      <c r="C47" s="17">
        <v>1319</v>
      </c>
      <c r="D47" s="18">
        <v>982.06100000000004</v>
      </c>
      <c r="E47" s="19">
        <v>0.74454965883244884</v>
      </c>
      <c r="F47" s="17">
        <v>183308.20235000001</v>
      </c>
      <c r="G47" s="19">
        <v>138.97513445792268</v>
      </c>
    </row>
    <row r="48" spans="2:7" ht="15" x14ac:dyDescent="0.25">
      <c r="B48" s="20" t="s">
        <v>37</v>
      </c>
      <c r="C48" s="21">
        <v>55203.7</v>
      </c>
      <c r="D48" s="22">
        <v>1547.9169999999999</v>
      </c>
      <c r="E48" s="23">
        <v>2.8040095138550495E-2</v>
      </c>
      <c r="F48" s="21">
        <v>811.57</v>
      </c>
      <c r="G48" s="23">
        <v>1.4701369654570254E-2</v>
      </c>
    </row>
    <row r="49" spans="2:7" ht="15" x14ac:dyDescent="0.25">
      <c r="B49" s="16" t="s">
        <v>38</v>
      </c>
      <c r="C49" s="17">
        <v>772634.7</v>
      </c>
      <c r="D49" s="18">
        <v>649976.79299999995</v>
      </c>
      <c r="E49" s="19">
        <v>0.84124721941688618</v>
      </c>
      <c r="F49" s="17">
        <v>860098.83473999996</v>
      </c>
      <c r="G49" s="19">
        <v>1.113202441904305</v>
      </c>
    </row>
    <row r="50" spans="2:7" ht="15" x14ac:dyDescent="0.25">
      <c r="B50" s="20" t="s">
        <v>40</v>
      </c>
      <c r="C50" s="21">
        <v>809913</v>
      </c>
      <c r="D50" s="22">
        <v>653147.79377999995</v>
      </c>
      <c r="E50" s="23">
        <v>0.80644191879868576</v>
      </c>
      <c r="F50" s="21">
        <v>580850.63509999996</v>
      </c>
      <c r="G50" s="23">
        <v>0.71717657958323922</v>
      </c>
    </row>
    <row r="51" spans="2:7" ht="15" x14ac:dyDescent="0.25">
      <c r="B51" s="16" t="s">
        <v>42</v>
      </c>
      <c r="C51" s="17">
        <v>1582547.7</v>
      </c>
      <c r="D51" s="18">
        <v>1303124.58678</v>
      </c>
      <c r="E51" s="19">
        <v>0.82343463440628051</v>
      </c>
      <c r="F51" s="17">
        <v>1440949.4698399999</v>
      </c>
      <c r="G51" s="19">
        <v>0.91052514236379734</v>
      </c>
    </row>
    <row r="52" spans="2:7" ht="15" x14ac:dyDescent="0.25">
      <c r="B52" s="16" t="s">
        <v>127</v>
      </c>
      <c r="C52" s="17">
        <v>-608570</v>
      </c>
      <c r="D52" s="24">
        <v>-356202.24878999998</v>
      </c>
      <c r="E52" s="19">
        <v>0.58531023348176869</v>
      </c>
      <c r="F52" s="25">
        <v>-167517.36593</v>
      </c>
      <c r="G52" s="19">
        <v>0.27526392350921014</v>
      </c>
    </row>
    <row r="53" spans="2:7" ht="15" x14ac:dyDescent="0.25">
      <c r="B53" s="20" t="s">
        <v>128</v>
      </c>
      <c r="C53" s="21">
        <v>5000</v>
      </c>
      <c r="D53" s="22">
        <v>0</v>
      </c>
      <c r="E53" s="23">
        <v>0</v>
      </c>
      <c r="F53" s="21">
        <v>1154.2</v>
      </c>
      <c r="G53" s="23">
        <v>0.23083999999999999</v>
      </c>
    </row>
    <row r="54" spans="2:7" ht="15" x14ac:dyDescent="0.25">
      <c r="B54" s="20" t="s">
        <v>43</v>
      </c>
      <c r="C54" s="21">
        <v>450000</v>
      </c>
      <c r="D54" s="22">
        <v>260000</v>
      </c>
      <c r="E54" s="23">
        <v>0.57777777777777772</v>
      </c>
      <c r="F54" s="21">
        <v>180000</v>
      </c>
      <c r="G54" s="23">
        <v>0.4</v>
      </c>
    </row>
    <row r="55" spans="2:7" ht="15" x14ac:dyDescent="0.25">
      <c r="B55" s="20" t="s">
        <v>45</v>
      </c>
      <c r="C55" s="21">
        <v>163570</v>
      </c>
      <c r="D55" s="22">
        <v>0</v>
      </c>
      <c r="E55" s="23">
        <v>0</v>
      </c>
      <c r="F55" s="21">
        <v>0</v>
      </c>
      <c r="G55" s="23">
        <v>0</v>
      </c>
    </row>
    <row r="56" spans="2:7" ht="15" x14ac:dyDescent="0.25">
      <c r="B56" s="16" t="s">
        <v>46</v>
      </c>
      <c r="C56" s="17">
        <v>608570</v>
      </c>
      <c r="D56" s="18">
        <v>260000</v>
      </c>
      <c r="E56" s="19">
        <v>0.42723104983814514</v>
      </c>
      <c r="F56" s="17">
        <v>178845.8</v>
      </c>
      <c r="G56" s="19">
        <v>0.29387876497362669</v>
      </c>
    </row>
    <row r="57" spans="2:7" ht="15" x14ac:dyDescent="0.25">
      <c r="B57" s="20" t="s">
        <v>47</v>
      </c>
      <c r="C57" s="21">
        <v>0</v>
      </c>
      <c r="D57" s="22">
        <v>4234.1527900000001</v>
      </c>
      <c r="E57" s="23">
        <v>0</v>
      </c>
      <c r="F57" s="21">
        <v>1496.7267899999999</v>
      </c>
      <c r="G57" s="23">
        <v>0</v>
      </c>
    </row>
    <row r="58" spans="2:7" ht="15" x14ac:dyDescent="0.25">
      <c r="B58" s="16" t="s">
        <v>48</v>
      </c>
      <c r="C58" s="17">
        <v>1587547.7</v>
      </c>
      <c r="D58" s="18">
        <v>1211156.4907800001</v>
      </c>
      <c r="E58" s="19">
        <v>0.7629102991866008</v>
      </c>
      <c r="F58" s="17">
        <v>1454928.8307</v>
      </c>
      <c r="G58" s="19">
        <v>0.91646306482633566</v>
      </c>
    </row>
    <row r="59" spans="2:7" ht="15" x14ac:dyDescent="0.25">
      <c r="B59" s="16" t="s">
        <v>49</v>
      </c>
      <c r="C59" s="17">
        <v>1587547.7</v>
      </c>
      <c r="D59" s="18">
        <v>1303124.58678</v>
      </c>
      <c r="E59" s="19">
        <v>0.82084121741979788</v>
      </c>
      <c r="F59" s="17">
        <v>1442103.6698400001</v>
      </c>
      <c r="G59" s="19">
        <v>0.90838446607934997</v>
      </c>
    </row>
    <row r="60" spans="2:7" ht="15" x14ac:dyDescent="0.25">
      <c r="B60" s="16" t="s">
        <v>129</v>
      </c>
      <c r="C60" s="17">
        <v>0</v>
      </c>
      <c r="D60" s="18">
        <v>-91968.096000000005</v>
      </c>
      <c r="E60" s="19">
        <v>0</v>
      </c>
      <c r="F60" s="17">
        <v>12825.16086</v>
      </c>
      <c r="G60" s="19">
        <v>0</v>
      </c>
    </row>
    <row r="61" spans="2:7" ht="15" x14ac:dyDescent="0.25">
      <c r="B61" s="16" t="s">
        <v>50</v>
      </c>
      <c r="C61" s="17">
        <v>0</v>
      </c>
      <c r="D61" s="118">
        <v>100328.66740999999</v>
      </c>
      <c r="E61" s="19" t="s">
        <v>132</v>
      </c>
      <c r="F61" s="119">
        <v>127837.07475</v>
      </c>
      <c r="G61" s="19" t="s">
        <v>132</v>
      </c>
    </row>
    <row r="62" spans="2:7" ht="15" x14ac:dyDescent="0.25">
      <c r="B62" s="16" t="s">
        <v>90</v>
      </c>
      <c r="C62" s="17">
        <v>-12697</v>
      </c>
      <c r="D62" s="18">
        <v>100328.66740999999</v>
      </c>
      <c r="E62" s="19">
        <v>-7.9017616295187842</v>
      </c>
      <c r="F62" s="17">
        <v>126682.87475</v>
      </c>
      <c r="G62" s="19">
        <v>-9.9773863707962516</v>
      </c>
    </row>
    <row r="63" spans="2:7" ht="15" x14ac:dyDescent="0.25">
      <c r="B63" s="111" t="s">
        <v>130</v>
      </c>
      <c r="C63" s="112">
        <v>725735.7</v>
      </c>
      <c r="D63" s="113">
        <v>711739.39934999996</v>
      </c>
      <c r="E63" s="114">
        <v>0.98071432802602931</v>
      </c>
      <c r="F63" s="112">
        <v>755065.19616000005</v>
      </c>
      <c r="G63" s="114">
        <v>1.0404134675474832</v>
      </c>
    </row>
    <row r="64" spans="2:7" ht="15" x14ac:dyDescent="0.25">
      <c r="B64" s="16" t="s">
        <v>51</v>
      </c>
      <c r="C64" s="17">
        <v>14518</v>
      </c>
      <c r="D64" s="18">
        <v>8338.7599599999994</v>
      </c>
      <c r="E64" s="19">
        <v>0.57437387794462047</v>
      </c>
      <c r="F64" s="17">
        <v>3985.8091599999998</v>
      </c>
      <c r="G64" s="19">
        <v>0.27454257886761263</v>
      </c>
    </row>
    <row r="65" spans="2:7" ht="15.75" thickBot="1" x14ac:dyDescent="0.3">
      <c r="B65" s="26" t="s">
        <v>131</v>
      </c>
      <c r="C65" s="27"/>
      <c r="D65" s="117">
        <v>0.75</v>
      </c>
      <c r="E65" s="116"/>
      <c r="F65" s="115">
        <v>0.4</v>
      </c>
      <c r="G65" s="116"/>
    </row>
    <row r="66" spans="2:7" ht="12.75" x14ac:dyDescent="0.2"/>
    <row r="67" spans="2:7" ht="12.75" hidden="1" customHeight="1" x14ac:dyDescent="0.2">
      <c r="D67" s="2">
        <v>0.75</v>
      </c>
      <c r="F67" s="2">
        <v>0.4</v>
      </c>
    </row>
  </sheetData>
  <mergeCells count="4">
    <mergeCell ref="B1:G1"/>
    <mergeCell ref="B2:G2"/>
    <mergeCell ref="F65:G65"/>
    <mergeCell ref="D65:E65"/>
  </mergeCells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D8" sqref="D8"/>
    </sheetView>
  </sheetViews>
  <sheetFormatPr defaultRowHeight="15" x14ac:dyDescent="0.25"/>
  <cols>
    <col min="1" max="1" width="3.85546875" bestFit="1" customWidth="1"/>
    <col min="2" max="2" width="28.85546875" bestFit="1" customWidth="1"/>
    <col min="3" max="4" width="11.7109375" bestFit="1" customWidth="1"/>
    <col min="5" max="5" width="8.85546875" bestFit="1" customWidth="1"/>
  </cols>
  <sheetData>
    <row r="1" spans="1:5" ht="15.75" x14ac:dyDescent="0.25">
      <c r="A1" s="107" t="s">
        <v>53</v>
      </c>
      <c r="B1" s="107"/>
      <c r="C1" s="107"/>
      <c r="D1" s="107"/>
      <c r="E1" s="107"/>
    </row>
    <row r="2" spans="1:5" ht="15.75" x14ac:dyDescent="0.25">
      <c r="A2" s="108" t="s">
        <v>54</v>
      </c>
      <c r="B2" s="108"/>
      <c r="C2" s="108"/>
      <c r="D2" s="108"/>
      <c r="E2" s="108"/>
    </row>
    <row r="3" spans="1:5" ht="15.75" thickBot="1" x14ac:dyDescent="0.3">
      <c r="A3" s="28"/>
      <c r="B3" s="28"/>
      <c r="C3" s="28"/>
      <c r="D3" s="28"/>
      <c r="E3" s="28"/>
    </row>
    <row r="4" spans="1:5" ht="51.75" thickBot="1" x14ac:dyDescent="0.3">
      <c r="A4" s="29" t="s">
        <v>55</v>
      </c>
      <c r="B4" s="30" t="s">
        <v>56</v>
      </c>
      <c r="C4" s="31" t="s">
        <v>1</v>
      </c>
      <c r="D4" s="31" t="s">
        <v>57</v>
      </c>
      <c r="E4" s="32" t="s">
        <v>58</v>
      </c>
    </row>
    <row r="5" spans="1:5" ht="15.75" thickBot="1" x14ac:dyDescent="0.3">
      <c r="A5" s="33">
        <v>1</v>
      </c>
      <c r="B5" s="34" t="s">
        <v>59</v>
      </c>
      <c r="C5" s="100">
        <f>SUM(C6:C9)</f>
        <v>1071747</v>
      </c>
      <c r="D5" s="35">
        <f>SUM(D6:D9)</f>
        <v>723769.22</v>
      </c>
      <c r="E5" s="36">
        <f t="shared" ref="E5:E12" si="0">D5/C5*100</f>
        <v>67.531723438460759</v>
      </c>
    </row>
    <row r="6" spans="1:5" x14ac:dyDescent="0.25">
      <c r="A6" s="37">
        <v>2</v>
      </c>
      <c r="B6" s="38" t="s">
        <v>60</v>
      </c>
      <c r="C6" s="101">
        <v>576181</v>
      </c>
      <c r="D6" s="102">
        <v>458648.27</v>
      </c>
      <c r="E6" s="41">
        <f t="shared" si="0"/>
        <v>79.601422122562184</v>
      </c>
    </row>
    <row r="7" spans="1:5" x14ac:dyDescent="0.25">
      <c r="A7" s="42">
        <v>3</v>
      </c>
      <c r="B7" s="43" t="s">
        <v>61</v>
      </c>
      <c r="C7" s="44">
        <v>460257</v>
      </c>
      <c r="D7" s="103">
        <v>82640.97</v>
      </c>
      <c r="E7" s="45">
        <f t="shared" si="0"/>
        <v>17.955396658823222</v>
      </c>
    </row>
    <row r="8" spans="1:5" x14ac:dyDescent="0.25">
      <c r="A8" s="42">
        <v>4</v>
      </c>
      <c r="B8" s="43" t="s">
        <v>62</v>
      </c>
      <c r="C8" s="44">
        <v>35220</v>
      </c>
      <c r="D8" s="103">
        <v>27522.54</v>
      </c>
      <c r="E8" s="45">
        <f t="shared" si="0"/>
        <v>78.144633730834755</v>
      </c>
    </row>
    <row r="9" spans="1:5" ht="15.75" thickBot="1" x14ac:dyDescent="0.3">
      <c r="A9" s="46">
        <v>5</v>
      </c>
      <c r="B9" s="47" t="s">
        <v>63</v>
      </c>
      <c r="C9" s="48">
        <v>89</v>
      </c>
      <c r="D9" s="53">
        <v>154957.44</v>
      </c>
      <c r="E9" s="49">
        <f t="shared" si="0"/>
        <v>174109.48314606742</v>
      </c>
    </row>
    <row r="10" spans="1:5" ht="15.75" thickBot="1" x14ac:dyDescent="0.3">
      <c r="A10" s="50">
        <v>6</v>
      </c>
      <c r="B10" s="51" t="s">
        <v>64</v>
      </c>
      <c r="C10" s="35">
        <f>SUM(C11:C12)</f>
        <v>1743850.8</v>
      </c>
      <c r="D10" s="35">
        <f>SUM(D11:D12)</f>
        <v>1296278.77</v>
      </c>
      <c r="E10" s="36">
        <f t="shared" si="0"/>
        <v>74.334270454788907</v>
      </c>
    </row>
    <row r="11" spans="1:5" x14ac:dyDescent="0.25">
      <c r="A11" s="37">
        <v>7</v>
      </c>
      <c r="B11" s="38" t="s">
        <v>65</v>
      </c>
      <c r="C11" s="39">
        <v>845420.8</v>
      </c>
      <c r="D11" s="40">
        <v>646742.05000000005</v>
      </c>
      <c r="E11" s="41">
        <f t="shared" si="0"/>
        <v>76.49942490177672</v>
      </c>
    </row>
    <row r="12" spans="1:5" ht="15.75" thickBot="1" x14ac:dyDescent="0.3">
      <c r="A12" s="46">
        <v>8</v>
      </c>
      <c r="B12" s="52" t="s">
        <v>66</v>
      </c>
      <c r="C12" s="53">
        <v>898430</v>
      </c>
      <c r="D12" s="53">
        <v>649536.72</v>
      </c>
      <c r="E12" s="49">
        <f t="shared" si="0"/>
        <v>72.296864530347378</v>
      </c>
    </row>
    <row r="13" spans="1:5" ht="15.75" thickBot="1" x14ac:dyDescent="0.3">
      <c r="A13" s="54">
        <v>9</v>
      </c>
      <c r="B13" s="55" t="s">
        <v>67</v>
      </c>
      <c r="C13" s="56"/>
      <c r="D13" s="57">
        <f>(D5-D10)</f>
        <v>-572509.55000000005</v>
      </c>
      <c r="E13" s="56"/>
    </row>
    <row r="14" spans="1:5" x14ac:dyDescent="0.25">
      <c r="A14" s="28"/>
      <c r="B14" s="58"/>
      <c r="C14" s="28"/>
      <c r="D14" s="28"/>
      <c r="E14" s="28"/>
    </row>
    <row r="15" spans="1:5" ht="15.75" thickBot="1" x14ac:dyDescent="0.3">
      <c r="A15" s="28"/>
      <c r="B15" s="58"/>
      <c r="C15" s="28"/>
      <c r="D15" s="28"/>
      <c r="E15" s="28"/>
    </row>
    <row r="16" spans="1:5" ht="51.75" thickBot="1" x14ac:dyDescent="0.3">
      <c r="A16" s="109" t="s">
        <v>68</v>
      </c>
      <c r="B16" s="110"/>
      <c r="C16" s="31" t="s">
        <v>1</v>
      </c>
      <c r="D16" s="31" t="s">
        <v>57</v>
      </c>
      <c r="E16" s="59" t="s">
        <v>58</v>
      </c>
    </row>
    <row r="17" spans="1:5" ht="15.75" thickBot="1" x14ac:dyDescent="0.3">
      <c r="A17" s="28"/>
      <c r="B17" s="58"/>
      <c r="C17" s="28"/>
      <c r="D17" s="28"/>
      <c r="E17" s="28"/>
    </row>
    <row r="18" spans="1:5" ht="15.75" thickBot="1" x14ac:dyDescent="0.3">
      <c r="A18" s="60"/>
      <c r="B18" s="61" t="s">
        <v>69</v>
      </c>
      <c r="C18" s="62">
        <f>SUM(C19:C21)</f>
        <v>0</v>
      </c>
      <c r="D18" s="62">
        <f>SUM(D19:D21)</f>
        <v>0</v>
      </c>
      <c r="E18" s="63" t="e">
        <f t="shared" ref="E18:E23" si="1">D18/C18*100</f>
        <v>#DIV/0!</v>
      </c>
    </row>
    <row r="19" spans="1:5" x14ac:dyDescent="0.25">
      <c r="A19" s="64"/>
      <c r="B19" s="65" t="s">
        <v>70</v>
      </c>
      <c r="C19" s="66"/>
      <c r="D19" s="66"/>
      <c r="E19" s="41" t="e">
        <f t="shared" si="1"/>
        <v>#DIV/0!</v>
      </c>
    </row>
    <row r="20" spans="1:5" x14ac:dyDescent="0.25">
      <c r="A20" s="67"/>
      <c r="B20" s="68" t="s">
        <v>71</v>
      </c>
      <c r="C20" s="69"/>
      <c r="D20" s="69"/>
      <c r="E20" s="45" t="e">
        <f t="shared" si="1"/>
        <v>#DIV/0!</v>
      </c>
    </row>
    <row r="21" spans="1:5" ht="15.75" thickBot="1" x14ac:dyDescent="0.3">
      <c r="A21" s="70"/>
      <c r="B21" s="71" t="s">
        <v>72</v>
      </c>
      <c r="C21" s="72"/>
      <c r="D21" s="72"/>
      <c r="E21" s="73" t="e">
        <f t="shared" si="1"/>
        <v>#DIV/0!</v>
      </c>
    </row>
    <row r="22" spans="1:5" ht="15.75" thickBot="1" x14ac:dyDescent="0.3">
      <c r="A22" s="60"/>
      <c r="B22" s="61" t="s">
        <v>73</v>
      </c>
      <c r="C22" s="74">
        <v>844533.8</v>
      </c>
      <c r="D22" s="74">
        <v>382673.5</v>
      </c>
      <c r="E22" s="63">
        <f t="shared" si="1"/>
        <v>45.311803979899913</v>
      </c>
    </row>
    <row r="23" spans="1:5" ht="15.75" thickBot="1" x14ac:dyDescent="0.3">
      <c r="A23" s="75"/>
      <c r="B23" s="76" t="s">
        <v>74</v>
      </c>
      <c r="C23" s="77"/>
      <c r="D23" s="77"/>
      <c r="E23" s="78" t="e">
        <f t="shared" si="1"/>
        <v>#DIV/0!</v>
      </c>
    </row>
    <row r="24" spans="1:5" ht="15.75" thickBot="1" x14ac:dyDescent="0.3">
      <c r="A24" s="79"/>
      <c r="B24" s="80" t="s">
        <v>50</v>
      </c>
      <c r="C24" s="81">
        <f>SUM(C18-C22)</f>
        <v>-844533.8</v>
      </c>
      <c r="D24" s="81">
        <f>SUM(D18-D22)</f>
        <v>-382673.5</v>
      </c>
      <c r="E24" s="82" t="s">
        <v>75</v>
      </c>
    </row>
    <row r="25" spans="1:5" ht="15.75" thickBot="1" x14ac:dyDescent="0.3">
      <c r="A25" s="28"/>
      <c r="B25" s="58"/>
      <c r="C25" s="28"/>
      <c r="D25" s="28"/>
      <c r="E25" s="28"/>
    </row>
    <row r="26" spans="1:5" ht="51.75" thickBot="1" x14ac:dyDescent="0.3">
      <c r="A26" s="109" t="s">
        <v>76</v>
      </c>
      <c r="B26" s="110"/>
      <c r="C26" s="31" t="s">
        <v>1</v>
      </c>
      <c r="D26" s="31" t="s">
        <v>57</v>
      </c>
      <c r="E26" s="59" t="s">
        <v>58</v>
      </c>
    </row>
    <row r="27" spans="1:5" ht="15.75" thickBot="1" x14ac:dyDescent="0.3">
      <c r="A27" s="28"/>
      <c r="B27" s="58"/>
      <c r="C27" s="28"/>
      <c r="D27" s="28"/>
      <c r="E27" s="28"/>
    </row>
    <row r="28" spans="1:5" ht="15.75" thickBot="1" x14ac:dyDescent="0.3">
      <c r="A28" s="60"/>
      <c r="B28" s="61" t="s">
        <v>77</v>
      </c>
      <c r="C28" s="62">
        <f>SUM(C29:C30)</f>
        <v>0</v>
      </c>
      <c r="D28" s="62">
        <f>SUM(D29:D30)</f>
        <v>0</v>
      </c>
      <c r="E28" s="83" t="e">
        <f>D28/C28*100</f>
        <v>#DIV/0!</v>
      </c>
    </row>
    <row r="29" spans="1:5" x14ac:dyDescent="0.25">
      <c r="A29" s="64"/>
      <c r="B29" s="84" t="s">
        <v>78</v>
      </c>
      <c r="C29" s="66"/>
      <c r="D29" s="85"/>
      <c r="E29" s="86" t="e">
        <f>D29/C29*100</f>
        <v>#DIV/0!</v>
      </c>
    </row>
    <row r="30" spans="1:5" ht="15.75" thickBot="1" x14ac:dyDescent="0.3">
      <c r="A30" s="87"/>
      <c r="B30" s="88" t="s">
        <v>79</v>
      </c>
      <c r="C30" s="89"/>
      <c r="D30" s="53"/>
      <c r="E30" s="90">
        <v>0</v>
      </c>
    </row>
    <row r="31" spans="1:5" ht="15.75" thickBot="1" x14ac:dyDescent="0.3">
      <c r="A31" s="60"/>
      <c r="B31" s="61" t="s">
        <v>80</v>
      </c>
      <c r="C31" s="74">
        <v>898430</v>
      </c>
      <c r="D31" s="91">
        <v>246679.3</v>
      </c>
      <c r="E31" s="92">
        <f>D31/C31*100</f>
        <v>27.45670781251739</v>
      </c>
    </row>
    <row r="32" spans="1:5" ht="15.75" thickBot="1" x14ac:dyDescent="0.3">
      <c r="A32" s="75"/>
      <c r="B32" s="76" t="s">
        <v>74</v>
      </c>
      <c r="C32" s="77"/>
      <c r="D32" s="93"/>
      <c r="E32" s="94" t="e">
        <f>D32/C32*100</f>
        <v>#DIV/0!</v>
      </c>
    </row>
    <row r="33" spans="1:5" ht="15.75" thickBot="1" x14ac:dyDescent="0.3">
      <c r="A33" s="79"/>
      <c r="B33" s="80" t="s">
        <v>81</v>
      </c>
      <c r="C33" s="81">
        <f>SUM(C28-C31)</f>
        <v>-898430</v>
      </c>
      <c r="D33" s="81">
        <f>SUM(D28-D31)</f>
        <v>-246679.3</v>
      </c>
      <c r="E33" s="82" t="s">
        <v>75</v>
      </c>
    </row>
    <row r="34" spans="1:5" ht="15.75" thickBot="1" x14ac:dyDescent="0.3">
      <c r="A34" s="28"/>
      <c r="B34" s="58"/>
      <c r="C34" s="95"/>
      <c r="D34" s="28"/>
      <c r="E34" s="95"/>
    </row>
    <row r="35" spans="1:5" ht="15.75" thickBot="1" x14ac:dyDescent="0.3">
      <c r="A35" s="96"/>
      <c r="B35" s="97" t="s">
        <v>67</v>
      </c>
      <c r="C35" s="98"/>
      <c r="D35" s="99">
        <f>SUM(D24+D33)</f>
        <v>-629352.80000000005</v>
      </c>
      <c r="E35" s="98"/>
    </row>
  </sheetData>
  <mergeCells count="4">
    <mergeCell ref="A1:E1"/>
    <mergeCell ref="A2:E2"/>
    <mergeCell ref="A16:B16"/>
    <mergeCell ref="A26:B2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opLeftCell="A29" workbookViewId="0">
      <selection activeCell="D7" sqref="D7:J64"/>
    </sheetView>
  </sheetViews>
  <sheetFormatPr defaultRowHeight="15" x14ac:dyDescent="0.25"/>
  <cols>
    <col min="1" max="1" width="4.5703125" bestFit="1" customWidth="1"/>
    <col min="2" max="2" width="4.28515625" bestFit="1" customWidth="1"/>
    <col min="3" max="3" width="40.140625" bestFit="1" customWidth="1"/>
    <col min="4" max="4" width="17.28515625" bestFit="1" customWidth="1"/>
    <col min="5" max="5" width="17.85546875" bestFit="1" customWidth="1"/>
    <col min="6" max="6" width="14.85546875" bestFit="1" customWidth="1"/>
    <col min="7" max="7" width="13.7109375" bestFit="1" customWidth="1"/>
    <col min="8" max="8" width="14.85546875" bestFit="1" customWidth="1"/>
    <col min="9" max="9" width="13.7109375" bestFit="1" customWidth="1"/>
    <col min="10" max="10" width="17" bestFit="1" customWidth="1"/>
    <col min="11" max="11" width="2.28515625" bestFit="1" customWidth="1"/>
  </cols>
  <sheetData>
    <row r="2" spans="1:11" x14ac:dyDescent="0.25">
      <c r="A2" t="s">
        <v>92</v>
      </c>
      <c r="B2">
        <v>14</v>
      </c>
      <c r="C2" t="s">
        <v>93</v>
      </c>
      <c r="D2" t="s">
        <v>104</v>
      </c>
      <c r="E2" t="s">
        <v>105</v>
      </c>
      <c r="I2" t="s">
        <v>94</v>
      </c>
      <c r="J2" t="s">
        <v>95</v>
      </c>
      <c r="K2" t="s">
        <v>82</v>
      </c>
    </row>
    <row r="3" spans="1:11" x14ac:dyDescent="0.25">
      <c r="C3" t="s">
        <v>106</v>
      </c>
      <c r="D3" t="s">
        <v>107</v>
      </c>
      <c r="E3" t="s">
        <v>96</v>
      </c>
      <c r="F3" t="s">
        <v>97</v>
      </c>
      <c r="G3" t="s">
        <v>83</v>
      </c>
      <c r="J3" t="s">
        <v>84</v>
      </c>
      <c r="K3">
        <v>1</v>
      </c>
    </row>
    <row r="5" spans="1:11" x14ac:dyDescent="0.25">
      <c r="A5" t="s">
        <v>98</v>
      </c>
      <c r="B5" t="s">
        <v>99</v>
      </c>
      <c r="C5" t="s">
        <v>85</v>
      </c>
      <c r="D5" t="s">
        <v>100</v>
      </c>
      <c r="E5" t="s">
        <v>108</v>
      </c>
      <c r="F5" t="s">
        <v>109</v>
      </c>
      <c r="G5" t="s">
        <v>86</v>
      </c>
      <c r="H5" t="s">
        <v>101</v>
      </c>
      <c r="I5" t="s">
        <v>87</v>
      </c>
      <c r="J5" t="s">
        <v>102</v>
      </c>
    </row>
    <row r="7" spans="1:11" x14ac:dyDescent="0.25">
      <c r="A7" t="s">
        <v>103</v>
      </c>
      <c r="B7">
        <v>1</v>
      </c>
      <c r="C7" s="104" t="s">
        <v>2</v>
      </c>
      <c r="D7" s="104">
        <v>599384</v>
      </c>
      <c r="E7" s="104">
        <v>578992.54</v>
      </c>
      <c r="F7" s="104">
        <v>0.96599999999999997</v>
      </c>
      <c r="G7" s="104">
        <v>538624.11</v>
      </c>
      <c r="H7" s="104">
        <v>0.89859999999999995</v>
      </c>
      <c r="I7" s="104">
        <v>509557.84</v>
      </c>
      <c r="J7">
        <v>0.85009999999999997</v>
      </c>
    </row>
    <row r="8" spans="1:11" x14ac:dyDescent="0.25">
      <c r="B8">
        <v>2</v>
      </c>
      <c r="C8" s="104" t="s">
        <v>3</v>
      </c>
      <c r="D8" s="104">
        <v>105000</v>
      </c>
      <c r="E8" s="104">
        <v>105822.33</v>
      </c>
      <c r="F8" s="104">
        <v>1.0078</v>
      </c>
      <c r="G8" s="104">
        <v>96319.63</v>
      </c>
      <c r="H8" s="104">
        <v>0.9173</v>
      </c>
      <c r="I8" s="104">
        <v>94112.82</v>
      </c>
      <c r="J8">
        <v>0.89629999999999999</v>
      </c>
    </row>
    <row r="9" spans="1:11" x14ac:dyDescent="0.25">
      <c r="B9">
        <v>3</v>
      </c>
      <c r="C9" s="104" t="s">
        <v>4</v>
      </c>
      <c r="D9" s="104">
        <v>16000</v>
      </c>
      <c r="E9" s="104">
        <v>14575.79</v>
      </c>
      <c r="F9" s="104">
        <v>0.91100000000000003</v>
      </c>
      <c r="G9" s="104">
        <v>20052.560000000001</v>
      </c>
      <c r="H9" s="104">
        <v>1.2533000000000001</v>
      </c>
      <c r="I9" s="104">
        <v>14176.06</v>
      </c>
      <c r="J9">
        <v>0.88600000000000001</v>
      </c>
    </row>
    <row r="10" spans="1:11" x14ac:dyDescent="0.25">
      <c r="B10">
        <v>4</v>
      </c>
      <c r="C10" s="104" t="s">
        <v>5</v>
      </c>
      <c r="D10" s="104">
        <v>98000</v>
      </c>
      <c r="E10" s="104">
        <v>96107.24</v>
      </c>
      <c r="F10" s="104">
        <v>0.98070000000000002</v>
      </c>
      <c r="G10" s="104">
        <v>101922.26</v>
      </c>
      <c r="H10" s="104">
        <v>1.04</v>
      </c>
      <c r="I10" s="104">
        <v>104044.69</v>
      </c>
      <c r="J10">
        <v>1.0617000000000001</v>
      </c>
    </row>
    <row r="11" spans="1:11" x14ac:dyDescent="0.25">
      <c r="B11">
        <v>5</v>
      </c>
      <c r="C11" s="104" t="s">
        <v>6</v>
      </c>
      <c r="D11" s="104">
        <v>45838</v>
      </c>
      <c r="E11" s="104">
        <v>45837.5</v>
      </c>
      <c r="F11" s="104">
        <v>1</v>
      </c>
      <c r="G11" s="104">
        <v>19210</v>
      </c>
      <c r="H11" s="104">
        <v>0.41909999999999997</v>
      </c>
      <c r="I11" s="104">
        <v>16576.150000000001</v>
      </c>
      <c r="J11">
        <v>0.36159999999999998</v>
      </c>
    </row>
    <row r="12" spans="1:11" x14ac:dyDescent="0.25">
      <c r="B12">
        <v>6</v>
      </c>
      <c r="C12" s="104" t="s">
        <v>7</v>
      </c>
      <c r="D12" s="104">
        <v>32000</v>
      </c>
      <c r="E12" s="104">
        <v>34926.89</v>
      </c>
      <c r="F12" s="104">
        <v>1.0914999999999999</v>
      </c>
      <c r="G12" s="104">
        <v>29612.52</v>
      </c>
      <c r="H12" s="104">
        <v>0.9254</v>
      </c>
      <c r="I12" s="104">
        <v>19695.91</v>
      </c>
      <c r="J12">
        <v>0.61550000000000005</v>
      </c>
    </row>
    <row r="13" spans="1:11" x14ac:dyDescent="0.25">
      <c r="B13">
        <v>7</v>
      </c>
      <c r="C13" s="104" t="s">
        <v>8</v>
      </c>
      <c r="D13" s="104">
        <v>226000</v>
      </c>
      <c r="E13" s="104">
        <v>220155.4</v>
      </c>
      <c r="F13" s="104">
        <v>0.97409999999999997</v>
      </c>
      <c r="G13" s="104">
        <v>217538.67</v>
      </c>
      <c r="H13" s="104">
        <v>0.96260000000000001</v>
      </c>
      <c r="I13" s="104">
        <v>207334.65</v>
      </c>
      <c r="J13">
        <v>0.91739999999999999</v>
      </c>
    </row>
    <row r="14" spans="1:11" x14ac:dyDescent="0.25">
      <c r="B14">
        <v>8</v>
      </c>
      <c r="C14" s="104" t="s">
        <v>9</v>
      </c>
      <c r="D14" s="104">
        <v>10500</v>
      </c>
      <c r="E14" s="104">
        <v>9202.98</v>
      </c>
      <c r="F14" s="104">
        <v>0.87649999999999995</v>
      </c>
      <c r="G14" s="104">
        <v>8363.17</v>
      </c>
      <c r="H14" s="104">
        <v>0.79649999999999999</v>
      </c>
      <c r="I14" s="104">
        <v>8152.79</v>
      </c>
      <c r="J14">
        <v>0.77649999999999997</v>
      </c>
    </row>
    <row r="15" spans="1:11" x14ac:dyDescent="0.25">
      <c r="B15">
        <v>9</v>
      </c>
      <c r="C15" s="104" t="s">
        <v>10</v>
      </c>
      <c r="D15" s="104">
        <v>13516</v>
      </c>
      <c r="E15" s="104">
        <v>13390.42</v>
      </c>
      <c r="F15" s="104">
        <v>0.99070000000000003</v>
      </c>
      <c r="G15" s="104">
        <v>13740.53</v>
      </c>
      <c r="H15" s="104">
        <v>1.0165999999999999</v>
      </c>
      <c r="I15" s="104">
        <v>15123.45</v>
      </c>
      <c r="J15">
        <v>1.1189</v>
      </c>
    </row>
    <row r="16" spans="1:11" x14ac:dyDescent="0.25">
      <c r="B16">
        <v>10</v>
      </c>
      <c r="C16" s="104" t="s">
        <v>11</v>
      </c>
      <c r="D16" s="104">
        <v>29560</v>
      </c>
      <c r="E16" s="104">
        <v>28110.13</v>
      </c>
      <c r="F16" s="104">
        <v>0.95099999999999996</v>
      </c>
      <c r="G16" s="104">
        <v>26606.62</v>
      </c>
      <c r="H16" s="104">
        <v>0.90010000000000001</v>
      </c>
      <c r="I16" s="104">
        <v>24611.96</v>
      </c>
      <c r="J16">
        <v>0.83260000000000001</v>
      </c>
    </row>
    <row r="17" spans="1:10" x14ac:dyDescent="0.25">
      <c r="B17">
        <v>11</v>
      </c>
      <c r="C17" s="104" t="s">
        <v>12</v>
      </c>
      <c r="D17" s="104">
        <v>20000</v>
      </c>
      <c r="E17" s="104">
        <v>6936.09</v>
      </c>
      <c r="F17" s="104">
        <v>0.3468</v>
      </c>
      <c r="G17" s="104">
        <v>2808.17</v>
      </c>
      <c r="H17" s="104">
        <v>0.1404</v>
      </c>
      <c r="I17" s="104">
        <v>1691.12</v>
      </c>
      <c r="J17">
        <v>8.4599999999999995E-2</v>
      </c>
    </row>
    <row r="18" spans="1:10" x14ac:dyDescent="0.25">
      <c r="B18">
        <v>12</v>
      </c>
      <c r="C18" s="104" t="s">
        <v>13</v>
      </c>
      <c r="D18" s="104">
        <v>2970</v>
      </c>
      <c r="E18" s="104">
        <v>3927.78</v>
      </c>
      <c r="F18" s="104">
        <v>1.3225</v>
      </c>
      <c r="G18" s="104">
        <v>2449.98</v>
      </c>
      <c r="H18" s="104">
        <v>0.82489999999999997</v>
      </c>
      <c r="I18" s="104">
        <v>4038.23</v>
      </c>
      <c r="J18">
        <v>1.3596999999999999</v>
      </c>
    </row>
    <row r="19" spans="1:10" x14ac:dyDescent="0.25">
      <c r="A19" t="s">
        <v>103</v>
      </c>
      <c r="B19">
        <v>13</v>
      </c>
      <c r="C19" s="104" t="s">
        <v>14</v>
      </c>
      <c r="D19" s="104">
        <v>347397</v>
      </c>
      <c r="E19" s="104">
        <v>109028.56</v>
      </c>
      <c r="F19" s="104">
        <v>0.31380000000000002</v>
      </c>
      <c r="G19" s="104">
        <v>107075.23</v>
      </c>
      <c r="H19" s="104">
        <v>0.30819999999999997</v>
      </c>
      <c r="I19" s="104">
        <v>100769.13</v>
      </c>
      <c r="J19">
        <v>0.29010000000000002</v>
      </c>
    </row>
    <row r="20" spans="1:10" x14ac:dyDescent="0.25">
      <c r="B20">
        <v>14</v>
      </c>
      <c r="C20" s="104" t="s">
        <v>88</v>
      </c>
      <c r="D20" s="104">
        <v>19727</v>
      </c>
      <c r="E20" s="104">
        <v>23375.34</v>
      </c>
      <c r="F20" s="104">
        <v>1.1849000000000001</v>
      </c>
      <c r="G20" s="104">
        <v>21311.279999999999</v>
      </c>
      <c r="H20" s="104">
        <v>1.0803</v>
      </c>
      <c r="I20" s="104">
        <v>15359.24</v>
      </c>
      <c r="J20">
        <v>0.77859999999999996</v>
      </c>
    </row>
    <row r="21" spans="1:10" x14ac:dyDescent="0.25">
      <c r="B21">
        <v>15</v>
      </c>
      <c r="C21" s="104" t="s">
        <v>15</v>
      </c>
      <c r="D21" s="104">
        <v>36794</v>
      </c>
      <c r="E21" s="104">
        <v>39010.25</v>
      </c>
      <c r="F21" s="104">
        <v>1.0602</v>
      </c>
      <c r="G21" s="104">
        <v>35424.85</v>
      </c>
      <c r="H21" s="104">
        <v>0.96279999999999999</v>
      </c>
      <c r="I21" s="104">
        <v>36282.870000000003</v>
      </c>
      <c r="J21">
        <v>0.98609999999999998</v>
      </c>
    </row>
    <row r="22" spans="1:10" x14ac:dyDescent="0.25">
      <c r="B22">
        <v>16</v>
      </c>
      <c r="C22" s="104" t="s">
        <v>16</v>
      </c>
      <c r="D22" s="104">
        <v>13410</v>
      </c>
      <c r="E22" s="104">
        <v>6698.95</v>
      </c>
      <c r="F22" s="104">
        <v>0.4995</v>
      </c>
      <c r="G22" s="104">
        <v>9432.07</v>
      </c>
      <c r="H22" s="104">
        <v>0.70340000000000003</v>
      </c>
      <c r="I22" s="104">
        <v>17688.46</v>
      </c>
      <c r="J22">
        <v>1.319</v>
      </c>
    </row>
    <row r="23" spans="1:10" x14ac:dyDescent="0.25">
      <c r="B23">
        <v>17</v>
      </c>
      <c r="C23" s="104" t="s">
        <v>17</v>
      </c>
      <c r="D23" s="104">
        <v>12804</v>
      </c>
      <c r="E23" s="104">
        <v>13931.83</v>
      </c>
      <c r="F23" s="104">
        <v>1.0881000000000001</v>
      </c>
      <c r="G23" s="104">
        <v>26024.080000000002</v>
      </c>
      <c r="H23" s="104">
        <v>2.0325000000000002</v>
      </c>
      <c r="I23" s="104">
        <v>19320.45</v>
      </c>
      <c r="J23">
        <v>1.5088999999999999</v>
      </c>
    </row>
    <row r="24" spans="1:10" x14ac:dyDescent="0.25">
      <c r="B24">
        <v>18</v>
      </c>
      <c r="C24" s="104" t="s">
        <v>110</v>
      </c>
      <c r="D24" s="104" t="s">
        <v>114</v>
      </c>
      <c r="E24" s="104">
        <v>11039.63</v>
      </c>
      <c r="F24" s="104">
        <v>4.5199999999999997E-2</v>
      </c>
      <c r="G24" s="104">
        <v>11590.29</v>
      </c>
      <c r="H24" s="104">
        <v>4.7500000000000001E-2</v>
      </c>
      <c r="I24" s="104">
        <v>8344.09</v>
      </c>
      <c r="J24">
        <v>3.4200000000000001E-2</v>
      </c>
    </row>
    <row r="25" spans="1:10" x14ac:dyDescent="0.25">
      <c r="B25">
        <v>19</v>
      </c>
      <c r="C25" s="104" t="s">
        <v>18</v>
      </c>
      <c r="D25" s="104">
        <v>20541</v>
      </c>
      <c r="E25" s="104">
        <v>14972.55</v>
      </c>
      <c r="F25" s="104">
        <v>0.72889999999999999</v>
      </c>
      <c r="G25" s="104">
        <v>3292.66</v>
      </c>
      <c r="H25" s="104">
        <v>0.1603</v>
      </c>
      <c r="I25" s="104">
        <v>3774.02</v>
      </c>
      <c r="J25">
        <v>0.1837</v>
      </c>
    </row>
    <row r="26" spans="1:10" x14ac:dyDescent="0.25">
      <c r="A26" t="s">
        <v>103</v>
      </c>
      <c r="B26">
        <v>20</v>
      </c>
      <c r="C26" s="104" t="s">
        <v>19</v>
      </c>
      <c r="D26" s="104">
        <v>946781</v>
      </c>
      <c r="E26" s="104">
        <v>688021.1</v>
      </c>
      <c r="F26" s="104">
        <v>0.72670000000000001</v>
      </c>
      <c r="G26" s="104">
        <v>645699.32999999996</v>
      </c>
      <c r="H26" s="104">
        <v>0.68200000000000005</v>
      </c>
      <c r="I26" s="104">
        <v>610326.97</v>
      </c>
      <c r="J26">
        <v>0.64459999999999995</v>
      </c>
    </row>
    <row r="27" spans="1:10" x14ac:dyDescent="0.25">
      <c r="B27">
        <v>21</v>
      </c>
      <c r="C27" s="104" t="s">
        <v>20</v>
      </c>
      <c r="D27" s="104">
        <v>301760.8</v>
      </c>
      <c r="E27" s="104">
        <v>299915.51</v>
      </c>
      <c r="F27" s="104">
        <v>0.99390000000000001</v>
      </c>
      <c r="G27" s="104">
        <v>297531.98</v>
      </c>
      <c r="H27" s="104">
        <v>0.98599999999999999</v>
      </c>
      <c r="I27" s="104">
        <v>273903.96000000002</v>
      </c>
      <c r="J27">
        <v>0.90769999999999995</v>
      </c>
    </row>
    <row r="28" spans="1:10" x14ac:dyDescent="0.25">
      <c r="A28" t="s">
        <v>103</v>
      </c>
      <c r="B28">
        <v>22</v>
      </c>
      <c r="C28" s="104" t="s">
        <v>21</v>
      </c>
      <c r="D28" s="104">
        <v>1248541.8</v>
      </c>
      <c r="E28" s="104">
        <v>987936.61</v>
      </c>
      <c r="F28" s="104">
        <v>0.7913</v>
      </c>
      <c r="G28" s="104">
        <v>943231.31</v>
      </c>
      <c r="H28" s="104">
        <v>0.75549999999999995</v>
      </c>
      <c r="I28" s="104">
        <v>884230.94</v>
      </c>
      <c r="J28">
        <v>0.70820000000000005</v>
      </c>
    </row>
    <row r="29" spans="1:10" x14ac:dyDescent="0.25">
      <c r="B29">
        <v>23</v>
      </c>
      <c r="C29" s="104" t="s">
        <v>111</v>
      </c>
      <c r="D29" s="104" t="s">
        <v>115</v>
      </c>
      <c r="E29" s="104">
        <v>50569.37</v>
      </c>
      <c r="F29" s="104">
        <v>0.91300000000000003</v>
      </c>
      <c r="G29" s="104">
        <v>186152.5</v>
      </c>
      <c r="H29" s="104">
        <v>3.3607</v>
      </c>
      <c r="I29" s="104">
        <v>40640.89</v>
      </c>
      <c r="J29">
        <v>0.73370000000000002</v>
      </c>
    </row>
    <row r="30" spans="1:10" x14ac:dyDescent="0.25">
      <c r="B30">
        <v>24</v>
      </c>
      <c r="C30" s="104" t="s">
        <v>22</v>
      </c>
      <c r="D30" s="104">
        <v>0</v>
      </c>
      <c r="E30" s="104">
        <v>0</v>
      </c>
      <c r="F30" s="104">
        <v>0</v>
      </c>
      <c r="G30" s="104">
        <v>11</v>
      </c>
      <c r="H30" s="104">
        <v>0</v>
      </c>
      <c r="I30" s="104">
        <v>0</v>
      </c>
      <c r="J30">
        <v>0</v>
      </c>
    </row>
    <row r="31" spans="1:10" x14ac:dyDescent="0.25">
      <c r="B31">
        <v>25</v>
      </c>
      <c r="C31" s="104" t="s">
        <v>23</v>
      </c>
      <c r="D31" s="104">
        <v>234927</v>
      </c>
      <c r="E31" s="104">
        <v>234926.83</v>
      </c>
      <c r="F31" s="104">
        <v>1</v>
      </c>
      <c r="G31" s="104">
        <v>265672.74</v>
      </c>
      <c r="H31" s="104">
        <v>1.1309</v>
      </c>
      <c r="I31" s="104">
        <v>43824.46</v>
      </c>
      <c r="J31">
        <v>0.1865</v>
      </c>
    </row>
    <row r="32" spans="1:10" x14ac:dyDescent="0.25">
      <c r="A32" t="s">
        <v>103</v>
      </c>
      <c r="B32">
        <v>26</v>
      </c>
      <c r="C32" s="104" t="s">
        <v>24</v>
      </c>
      <c r="D32" s="104">
        <v>1538859.8</v>
      </c>
      <c r="E32" s="104">
        <v>1273432.8</v>
      </c>
      <c r="F32" s="104">
        <v>0.82750000000000001</v>
      </c>
      <c r="G32" s="104">
        <v>1395067.55</v>
      </c>
      <c r="H32" s="104">
        <v>0.90659999999999996</v>
      </c>
      <c r="I32" s="104">
        <v>968696.28</v>
      </c>
      <c r="J32">
        <v>0.62949999999999995</v>
      </c>
    </row>
    <row r="33" spans="1:10" x14ac:dyDescent="0.25">
      <c r="B33">
        <v>27</v>
      </c>
      <c r="C33" s="104" t="s">
        <v>25</v>
      </c>
      <c r="D33" s="104">
        <v>164729</v>
      </c>
      <c r="E33" s="104">
        <v>142174.26</v>
      </c>
      <c r="F33" s="104">
        <v>0.86309999999999998</v>
      </c>
      <c r="G33" s="104">
        <v>143997.94</v>
      </c>
      <c r="H33" s="104">
        <v>0.87419999999999998</v>
      </c>
      <c r="I33" s="104">
        <v>142337.79999999999</v>
      </c>
      <c r="J33">
        <v>0.86409999999999998</v>
      </c>
    </row>
    <row r="34" spans="1:10" x14ac:dyDescent="0.25">
      <c r="B34">
        <v>28</v>
      </c>
      <c r="C34" s="104" t="s">
        <v>26</v>
      </c>
      <c r="D34" s="104">
        <v>6424</v>
      </c>
      <c r="E34" s="104">
        <v>4373.8900000000003</v>
      </c>
      <c r="F34" s="104">
        <v>0.68089999999999995</v>
      </c>
      <c r="G34" s="104">
        <v>2043.62</v>
      </c>
      <c r="H34" s="104">
        <v>0.31809999999999999</v>
      </c>
      <c r="I34" s="104">
        <v>4120.71</v>
      </c>
      <c r="J34">
        <v>0.64149999999999996</v>
      </c>
    </row>
    <row r="35" spans="1:10" x14ac:dyDescent="0.25">
      <c r="B35">
        <v>29</v>
      </c>
      <c r="C35" s="104" t="s">
        <v>27</v>
      </c>
      <c r="D35" s="104">
        <v>8622</v>
      </c>
      <c r="E35" s="104">
        <v>7545.57</v>
      </c>
      <c r="F35" s="104">
        <v>0.87519999999999998</v>
      </c>
      <c r="G35" s="104">
        <v>7021.34</v>
      </c>
      <c r="H35" s="104">
        <v>0.81440000000000001</v>
      </c>
      <c r="I35" s="104">
        <v>5659.83</v>
      </c>
      <c r="J35">
        <v>0.65639999999999998</v>
      </c>
    </row>
    <row r="36" spans="1:10" x14ac:dyDescent="0.25">
      <c r="B36">
        <v>30</v>
      </c>
      <c r="C36" s="104" t="s">
        <v>28</v>
      </c>
      <c r="D36" s="104">
        <v>8854</v>
      </c>
      <c r="E36" s="104">
        <v>2831.61</v>
      </c>
      <c r="F36" s="104">
        <v>0.31979999999999997</v>
      </c>
      <c r="G36" s="104">
        <v>3058.25</v>
      </c>
      <c r="H36" s="104">
        <v>0.34539999999999998</v>
      </c>
      <c r="I36" s="104">
        <v>422.38</v>
      </c>
      <c r="J36">
        <v>4.7699999999999999E-2</v>
      </c>
    </row>
    <row r="37" spans="1:10" x14ac:dyDescent="0.25">
      <c r="B37">
        <v>31</v>
      </c>
      <c r="C37" s="104" t="s">
        <v>29</v>
      </c>
      <c r="D37" s="104">
        <v>3</v>
      </c>
      <c r="E37" s="104">
        <v>0.13</v>
      </c>
      <c r="F37" s="104">
        <v>4.19E-2</v>
      </c>
      <c r="G37" s="104">
        <v>0.14000000000000001</v>
      </c>
      <c r="H37" s="104">
        <v>4.6399999999999997E-2</v>
      </c>
      <c r="I37" s="104">
        <v>67.959999999999994</v>
      </c>
      <c r="J37">
        <v>22.654</v>
      </c>
    </row>
    <row r="38" spans="1:10" x14ac:dyDescent="0.25">
      <c r="B38">
        <v>32</v>
      </c>
      <c r="C38" s="104" t="s">
        <v>30</v>
      </c>
      <c r="D38" s="104">
        <v>17951</v>
      </c>
      <c r="E38" s="104">
        <v>16432.29</v>
      </c>
      <c r="F38" s="104">
        <v>0.91539999999999999</v>
      </c>
      <c r="G38" s="104">
        <v>13872.19</v>
      </c>
      <c r="H38" s="104">
        <v>0.77280000000000004</v>
      </c>
      <c r="I38" s="104">
        <v>8564.7199999999993</v>
      </c>
      <c r="J38">
        <v>0.47710000000000002</v>
      </c>
    </row>
    <row r="39" spans="1:10" x14ac:dyDescent="0.25">
      <c r="B39">
        <v>33</v>
      </c>
      <c r="C39" s="104" t="s">
        <v>31</v>
      </c>
      <c r="D39" s="104">
        <v>113479</v>
      </c>
      <c r="E39" s="104">
        <v>76910.850000000006</v>
      </c>
      <c r="F39" s="104">
        <v>0.67779999999999996</v>
      </c>
      <c r="G39" s="104">
        <v>77839.03</v>
      </c>
      <c r="H39" s="104">
        <v>0.68589999999999995</v>
      </c>
      <c r="I39" s="104">
        <v>65946.58</v>
      </c>
      <c r="J39">
        <v>0.58109999999999995</v>
      </c>
    </row>
    <row r="40" spans="1:10" x14ac:dyDescent="0.25">
      <c r="B40">
        <v>34</v>
      </c>
      <c r="C40" s="104" t="s">
        <v>32</v>
      </c>
      <c r="D40" s="104">
        <v>42821</v>
      </c>
      <c r="E40" s="104">
        <v>41361.83</v>
      </c>
      <c r="F40" s="104">
        <v>0.96589999999999998</v>
      </c>
      <c r="G40" s="104">
        <v>18063.27</v>
      </c>
      <c r="H40" s="104">
        <v>0.42180000000000001</v>
      </c>
      <c r="I40" s="104">
        <v>12728.57</v>
      </c>
      <c r="J40">
        <v>0.29730000000000001</v>
      </c>
    </row>
    <row r="41" spans="1:10" x14ac:dyDescent="0.25">
      <c r="B41">
        <v>35</v>
      </c>
      <c r="C41" s="104" t="s">
        <v>33</v>
      </c>
      <c r="D41" s="104">
        <v>2033</v>
      </c>
      <c r="E41" s="104">
        <v>1631.01</v>
      </c>
      <c r="F41" s="104">
        <v>0.80230000000000001</v>
      </c>
      <c r="G41" s="104">
        <v>4402.8599999999997</v>
      </c>
      <c r="H41" s="104">
        <v>2.1657000000000002</v>
      </c>
      <c r="I41" s="104">
        <v>9039.84</v>
      </c>
      <c r="J41">
        <v>4.4466000000000001</v>
      </c>
    </row>
    <row r="42" spans="1:10" x14ac:dyDescent="0.25">
      <c r="B42">
        <v>36</v>
      </c>
      <c r="C42" s="104" t="s">
        <v>34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4">
        <v>0</v>
      </c>
      <c r="J42">
        <v>0</v>
      </c>
    </row>
    <row r="43" spans="1:10" x14ac:dyDescent="0.25">
      <c r="B43">
        <v>37</v>
      </c>
      <c r="C43" s="104" t="s">
        <v>89</v>
      </c>
      <c r="D43" s="104">
        <v>1218</v>
      </c>
      <c r="E43" s="104">
        <v>507.45</v>
      </c>
      <c r="F43" s="104">
        <v>0.41660000000000003</v>
      </c>
      <c r="G43" s="104">
        <v>703.42</v>
      </c>
      <c r="H43" s="104">
        <v>0.57750000000000001</v>
      </c>
      <c r="I43" s="104">
        <v>1139.3699999999999</v>
      </c>
      <c r="J43">
        <v>0.93540000000000001</v>
      </c>
    </row>
    <row r="44" spans="1:10" x14ac:dyDescent="0.25">
      <c r="B44">
        <v>38</v>
      </c>
      <c r="C44" s="104" t="s">
        <v>112</v>
      </c>
      <c r="D44" s="104" t="s">
        <v>116</v>
      </c>
      <c r="E44" s="104">
        <v>102413.36</v>
      </c>
      <c r="F44" s="104">
        <v>0.99809999999999999</v>
      </c>
      <c r="G44" s="104">
        <v>90444.45</v>
      </c>
      <c r="H44" s="104">
        <v>0.88139999999999996</v>
      </c>
      <c r="I44" s="104">
        <v>96394.33</v>
      </c>
      <c r="J44">
        <v>0.93940000000000001</v>
      </c>
    </row>
    <row r="45" spans="1:10" x14ac:dyDescent="0.25">
      <c r="B45">
        <v>39</v>
      </c>
      <c r="C45" s="104" t="s">
        <v>35</v>
      </c>
      <c r="D45" s="104">
        <v>268238</v>
      </c>
      <c r="E45" s="104">
        <v>267476.42</v>
      </c>
      <c r="F45" s="104">
        <v>0.99719999999999998</v>
      </c>
      <c r="G45" s="104">
        <v>237965.8</v>
      </c>
      <c r="H45" s="104">
        <v>0.8871</v>
      </c>
      <c r="I45" s="104">
        <v>240713.9</v>
      </c>
      <c r="J45">
        <v>0.89739999999999998</v>
      </c>
    </row>
    <row r="46" spans="1:10" x14ac:dyDescent="0.25">
      <c r="B46">
        <v>40</v>
      </c>
      <c r="C46" s="104" t="s">
        <v>36</v>
      </c>
      <c r="D46" s="104">
        <v>189903</v>
      </c>
      <c r="E46" s="104">
        <v>183327.75</v>
      </c>
      <c r="F46" s="104">
        <v>0.96540000000000004</v>
      </c>
      <c r="G46" s="104">
        <v>189241.48</v>
      </c>
      <c r="H46" s="104">
        <v>0.99650000000000005</v>
      </c>
      <c r="I46" s="104">
        <v>173215.89</v>
      </c>
      <c r="J46">
        <v>0.91210000000000002</v>
      </c>
    </row>
    <row r="47" spans="1:10" x14ac:dyDescent="0.25">
      <c r="B47">
        <v>41</v>
      </c>
      <c r="C47" s="104" t="s">
        <v>37</v>
      </c>
      <c r="D47" s="104">
        <v>31800</v>
      </c>
      <c r="E47" s="104">
        <v>13167.51</v>
      </c>
      <c r="F47" s="104">
        <v>0.41410000000000002</v>
      </c>
      <c r="G47" s="104">
        <v>3067.58</v>
      </c>
      <c r="H47" s="104">
        <v>9.6500000000000002E-2</v>
      </c>
      <c r="I47" s="104">
        <v>1434.54</v>
      </c>
      <c r="J47">
        <v>4.5100000000000001E-2</v>
      </c>
    </row>
    <row r="48" spans="1:10" x14ac:dyDescent="0.25">
      <c r="A48" t="s">
        <v>103</v>
      </c>
      <c r="B48">
        <v>42</v>
      </c>
      <c r="C48" s="104" t="s">
        <v>38</v>
      </c>
      <c r="D48" s="104">
        <v>958685</v>
      </c>
      <c r="E48" s="104">
        <v>860153.91</v>
      </c>
      <c r="F48" s="104">
        <v>0.8972</v>
      </c>
      <c r="G48" s="104">
        <v>791721.39</v>
      </c>
      <c r="H48" s="104">
        <v>0.82579999999999998</v>
      </c>
      <c r="I48" s="104">
        <v>761786.42</v>
      </c>
      <c r="J48">
        <v>0.79459999999999997</v>
      </c>
    </row>
    <row r="49" spans="1:10" x14ac:dyDescent="0.25">
      <c r="B49">
        <v>43</v>
      </c>
      <c r="C49" s="104" t="s">
        <v>39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>
        <v>0</v>
      </c>
    </row>
    <row r="50" spans="1:10" x14ac:dyDescent="0.25">
      <c r="B50">
        <v>44</v>
      </c>
      <c r="C50" s="104" t="s">
        <v>40</v>
      </c>
      <c r="D50" s="104">
        <v>793087</v>
      </c>
      <c r="E50" s="104">
        <v>580850.64</v>
      </c>
      <c r="F50" s="104">
        <v>0.73240000000000005</v>
      </c>
      <c r="G50" s="104">
        <v>842371.79</v>
      </c>
      <c r="H50" s="104">
        <v>1.0621</v>
      </c>
      <c r="I50" s="104">
        <v>249662.29</v>
      </c>
      <c r="J50">
        <v>0.31480000000000002</v>
      </c>
    </row>
    <row r="51" spans="1:10" x14ac:dyDescent="0.25">
      <c r="B51">
        <v>45</v>
      </c>
      <c r="C51" s="104" t="s">
        <v>41</v>
      </c>
      <c r="D51" s="104">
        <v>8854</v>
      </c>
      <c r="E51" s="104">
        <v>2831.61</v>
      </c>
      <c r="F51" s="104">
        <v>0.31979999999999997</v>
      </c>
      <c r="G51" s="104">
        <v>3058.25</v>
      </c>
      <c r="H51" s="104">
        <v>0.34539999999999998</v>
      </c>
      <c r="I51" s="104">
        <v>422.38</v>
      </c>
      <c r="J51">
        <v>4.7699999999999999E-2</v>
      </c>
    </row>
    <row r="52" spans="1:10" x14ac:dyDescent="0.25">
      <c r="A52" t="s">
        <v>103</v>
      </c>
      <c r="B52">
        <v>46</v>
      </c>
      <c r="C52" s="104" t="s">
        <v>42</v>
      </c>
      <c r="D52" s="104">
        <v>1751772</v>
      </c>
      <c r="E52" s="104">
        <v>1441004.55</v>
      </c>
      <c r="F52" s="104">
        <v>0.8226</v>
      </c>
      <c r="G52" s="104">
        <v>1634093.18</v>
      </c>
      <c r="H52" s="104">
        <v>0.93279999999999996</v>
      </c>
      <c r="I52" s="104">
        <v>1011448.72</v>
      </c>
      <c r="J52">
        <v>0.57740000000000002</v>
      </c>
    </row>
    <row r="53" spans="1:10" x14ac:dyDescent="0.25">
      <c r="A53" t="s">
        <v>103</v>
      </c>
      <c r="B53">
        <v>47</v>
      </c>
      <c r="C53" s="104" t="s">
        <v>113</v>
      </c>
      <c r="D53" s="104" t="s">
        <v>117</v>
      </c>
      <c r="E53" s="104">
        <v>-167571.75</v>
      </c>
      <c r="F53" s="104">
        <v>0.78700000000000003</v>
      </c>
      <c r="G53" s="104">
        <v>-239025.62</v>
      </c>
      <c r="H53" s="104">
        <v>1.1226</v>
      </c>
      <c r="I53" s="104">
        <v>-42752.43</v>
      </c>
      <c r="J53">
        <v>0.20080000000000001</v>
      </c>
    </row>
    <row r="54" spans="1:10" x14ac:dyDescent="0.25">
      <c r="B54">
        <v>48</v>
      </c>
      <c r="C54" s="104" t="s">
        <v>43</v>
      </c>
      <c r="D54" s="104">
        <v>450000</v>
      </c>
      <c r="E54" s="104">
        <v>180000</v>
      </c>
      <c r="F54" s="104">
        <v>0.4</v>
      </c>
      <c r="G54" s="104">
        <v>370350</v>
      </c>
      <c r="H54" s="104">
        <v>0.82299999999999995</v>
      </c>
      <c r="I54" s="104">
        <v>0</v>
      </c>
      <c r="J54">
        <v>0</v>
      </c>
    </row>
    <row r="55" spans="1:10" x14ac:dyDescent="0.25">
      <c r="B55">
        <v>49</v>
      </c>
      <c r="C55" s="104" t="s">
        <v>44</v>
      </c>
      <c r="D55" s="104">
        <v>351160</v>
      </c>
      <c r="E55" s="104">
        <v>1154.2</v>
      </c>
      <c r="F55" s="104">
        <v>3.3E-3</v>
      </c>
      <c r="G55" s="104">
        <v>361510</v>
      </c>
      <c r="H55" s="104">
        <v>1.0295000000000001</v>
      </c>
      <c r="I55" s="104">
        <v>1160</v>
      </c>
      <c r="J55">
        <v>3.3E-3</v>
      </c>
    </row>
    <row r="56" spans="1:10" x14ac:dyDescent="0.25">
      <c r="B56">
        <v>50</v>
      </c>
      <c r="C56" s="104" t="s">
        <v>45</v>
      </c>
      <c r="D56" s="104">
        <v>113720.2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>
        <v>0</v>
      </c>
    </row>
    <row r="57" spans="1:10" x14ac:dyDescent="0.25">
      <c r="A57" t="s">
        <v>103</v>
      </c>
      <c r="B57">
        <v>51</v>
      </c>
      <c r="C57" s="104" t="s">
        <v>46</v>
      </c>
      <c r="D57" s="104">
        <v>212560.2</v>
      </c>
      <c r="E57" s="104">
        <v>178845.8</v>
      </c>
      <c r="F57" s="104">
        <v>0.84140000000000004</v>
      </c>
      <c r="G57" s="104">
        <v>8840</v>
      </c>
      <c r="H57" s="104">
        <v>4.1599999999999998E-2</v>
      </c>
      <c r="I57" s="104">
        <v>-1160</v>
      </c>
      <c r="J57">
        <v>-5.4999999999999997E-3</v>
      </c>
    </row>
    <row r="58" spans="1:10" x14ac:dyDescent="0.25">
      <c r="B58">
        <v>52</v>
      </c>
      <c r="C58" s="104" t="s">
        <v>47</v>
      </c>
      <c r="D58" s="104">
        <v>352</v>
      </c>
      <c r="E58" s="104">
        <v>1496.73</v>
      </c>
      <c r="F58" s="104">
        <v>4.2521000000000004</v>
      </c>
      <c r="G58" s="104">
        <v>129726.15</v>
      </c>
      <c r="H58" s="104">
        <v>368.54020000000003</v>
      </c>
      <c r="I58" s="104">
        <v>102058.58</v>
      </c>
      <c r="J58">
        <v>289.9391</v>
      </c>
    </row>
    <row r="59" spans="1:10" x14ac:dyDescent="0.25">
      <c r="A59" t="s">
        <v>103</v>
      </c>
      <c r="B59">
        <v>53</v>
      </c>
      <c r="C59" s="104" t="s">
        <v>48</v>
      </c>
      <c r="D59" s="104">
        <v>2102932</v>
      </c>
      <c r="E59" s="104">
        <v>1454929.53</v>
      </c>
      <c r="F59" s="104">
        <v>0.69189999999999996</v>
      </c>
      <c r="G59" s="104">
        <v>1895143.7</v>
      </c>
      <c r="H59" s="104">
        <v>0.9012</v>
      </c>
      <c r="I59" s="104">
        <v>1070754.8600000001</v>
      </c>
      <c r="J59">
        <v>0.50919999999999999</v>
      </c>
    </row>
    <row r="60" spans="1:10" x14ac:dyDescent="0.25">
      <c r="A60" t="s">
        <v>103</v>
      </c>
      <c r="B60">
        <v>54</v>
      </c>
      <c r="C60" s="104" t="s">
        <v>49</v>
      </c>
      <c r="D60" s="104">
        <v>2102932</v>
      </c>
      <c r="E60" s="104">
        <v>1442158.75</v>
      </c>
      <c r="F60" s="104">
        <v>0.68579999999999997</v>
      </c>
      <c r="G60" s="104">
        <v>1995603.18</v>
      </c>
      <c r="H60" s="104">
        <v>0.94899999999999995</v>
      </c>
      <c r="I60" s="104">
        <v>1012608.72</v>
      </c>
      <c r="J60">
        <v>0.48149999999999998</v>
      </c>
    </row>
    <row r="61" spans="1:10" x14ac:dyDescent="0.25">
      <c r="A61" t="s">
        <v>103</v>
      </c>
      <c r="B61">
        <v>55</v>
      </c>
      <c r="C61" s="104" t="s">
        <v>50</v>
      </c>
      <c r="D61" s="104">
        <v>289856.8</v>
      </c>
      <c r="E61" s="104">
        <v>127782.69</v>
      </c>
      <c r="F61" s="104">
        <v>0.44080000000000003</v>
      </c>
      <c r="G61" s="104">
        <v>151509.92000000001</v>
      </c>
      <c r="H61" s="104">
        <v>0.52270000000000005</v>
      </c>
      <c r="I61" s="104">
        <v>122444.51</v>
      </c>
      <c r="J61">
        <v>0.4224</v>
      </c>
    </row>
    <row r="62" spans="1:10" x14ac:dyDescent="0.25">
      <c r="A62" t="s">
        <v>103</v>
      </c>
      <c r="B62">
        <v>56</v>
      </c>
      <c r="C62" s="104" t="s">
        <v>90</v>
      </c>
      <c r="D62" s="104">
        <v>-61303.199999999997</v>
      </c>
      <c r="E62" s="104">
        <v>126628.49</v>
      </c>
      <c r="F62" s="104">
        <v>-2.0655999999999999</v>
      </c>
      <c r="G62" s="104">
        <v>-210000.08</v>
      </c>
      <c r="H62" s="104">
        <v>3.4256000000000002</v>
      </c>
      <c r="I62" s="104">
        <v>121284.51</v>
      </c>
      <c r="J62">
        <v>-1.9783999999999999</v>
      </c>
    </row>
    <row r="63" spans="1:10" x14ac:dyDescent="0.25">
      <c r="A63" t="s">
        <v>103</v>
      </c>
      <c r="B63">
        <v>57</v>
      </c>
      <c r="C63" s="104" t="s">
        <v>51</v>
      </c>
      <c r="D63" s="104">
        <v>360014</v>
      </c>
      <c r="E63" s="104">
        <v>3985.81</v>
      </c>
      <c r="F63" s="104">
        <v>1.11E-2</v>
      </c>
      <c r="G63" s="104">
        <v>364568.25</v>
      </c>
      <c r="H63" s="104">
        <v>1.0126999999999999</v>
      </c>
      <c r="I63" s="104">
        <v>1582.38</v>
      </c>
      <c r="J63">
        <v>4.4000000000000003E-3</v>
      </c>
    </row>
    <row r="64" spans="1:10" x14ac:dyDescent="0.25">
      <c r="A64" t="s">
        <v>103</v>
      </c>
      <c r="B64">
        <v>58</v>
      </c>
      <c r="C64" s="104" t="s">
        <v>52</v>
      </c>
      <c r="D64" s="104">
        <v>28.83</v>
      </c>
      <c r="E64" s="104">
        <v>0.4</v>
      </c>
      <c r="F64" s="104">
        <v>1.4E-2</v>
      </c>
      <c r="G64" s="104">
        <v>38.65</v>
      </c>
      <c r="H64" s="104">
        <v>1.3404</v>
      </c>
      <c r="I64" s="104">
        <v>0.18</v>
      </c>
      <c r="J64">
        <v>6.1999999999999998E-3</v>
      </c>
    </row>
    <row r="65" spans="3:9" x14ac:dyDescent="0.25">
      <c r="C65" s="104"/>
      <c r="D65" s="104"/>
      <c r="E65" s="104"/>
      <c r="F65" s="104"/>
      <c r="G65" s="104"/>
      <c r="H65" s="104"/>
      <c r="I65" s="10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prosinec 2011</vt:lpstr>
      <vt:lpstr>List2</vt:lpstr>
      <vt:lpstr>List1</vt:lpstr>
      <vt:lpstr>List1!_2011QQ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Mareš</dc:creator>
  <cp:lastModifiedBy>Jan Mareš</cp:lastModifiedBy>
  <cp:lastPrinted>2012-03-14T10:42:35Z</cp:lastPrinted>
  <dcterms:created xsi:type="dcterms:W3CDTF">2010-11-24T09:43:28Z</dcterms:created>
  <dcterms:modified xsi:type="dcterms:W3CDTF">2013-05-06T14:05:12Z</dcterms:modified>
</cp:coreProperties>
</file>