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o6\Desktop\"/>
    </mc:Choice>
  </mc:AlternateContent>
  <bookViews>
    <workbookView xWindow="0" yWindow="0" windowWidth="17970" windowHeight="5835"/>
  </bookViews>
  <sheets>
    <sheet name="31122014" sheetId="1" r:id="rId1"/>
    <sheet name="List3" sheetId="3" r:id="rId2"/>
  </sheets>
  <calcPr calcId="152511"/>
</workbook>
</file>

<file path=xl/calcChain.xml><?xml version="1.0" encoding="utf-8"?>
<calcChain xmlns="http://schemas.openxmlformats.org/spreadsheetml/2006/main">
  <c r="F23" i="1" l="1"/>
  <c r="F13" i="1"/>
  <c r="E27" i="1" l="1"/>
  <c r="F27" i="1"/>
  <c r="F31" i="1" s="1"/>
  <c r="F33" i="1" s="1"/>
  <c r="G30" i="1"/>
  <c r="D27" i="1"/>
  <c r="D31" i="1"/>
  <c r="F10" i="1"/>
  <c r="E10" i="1"/>
  <c r="D10" i="1"/>
  <c r="F5" i="1"/>
  <c r="G5" i="1" s="1"/>
  <c r="E5" i="1"/>
  <c r="D5" i="1"/>
  <c r="E31" i="1"/>
  <c r="G11" i="1"/>
  <c r="G29" i="1"/>
  <c r="D18" i="1"/>
  <c r="D23" i="1"/>
  <c r="E18" i="1"/>
  <c r="E23" i="1"/>
  <c r="G9" i="1"/>
  <c r="G8" i="1"/>
  <c r="F18" i="1"/>
  <c r="G28" i="1"/>
  <c r="G22" i="1"/>
  <c r="G21" i="1"/>
  <c r="G20" i="1"/>
  <c r="G19" i="1"/>
  <c r="G12" i="1"/>
  <c r="G6" i="1"/>
  <c r="G7" i="1"/>
  <c r="D13" i="1"/>
  <c r="G27" i="1"/>
  <c r="G18" i="1"/>
  <c r="G10" i="1"/>
  <c r="E13" i="1"/>
</calcChain>
</file>

<file path=xl/sharedStrings.xml><?xml version="1.0" encoding="utf-8"?>
<sst xmlns="http://schemas.openxmlformats.org/spreadsheetml/2006/main" count="41" uniqueCount="31">
  <si>
    <t>v tis. Kč</t>
  </si>
  <si>
    <t>č.ř.</t>
  </si>
  <si>
    <t>Druhové třídění</t>
  </si>
  <si>
    <t>Celkové příjmy</t>
  </si>
  <si>
    <t>třída 1 - daňové příjmy</t>
  </si>
  <si>
    <t>třída 2 - nedaňové příjmy</t>
  </si>
  <si>
    <t>třída 3 - kapitálové příjmy</t>
  </si>
  <si>
    <t>třída 4 - přijaté dotace</t>
  </si>
  <si>
    <t>Celkové výdaje</t>
  </si>
  <si>
    <t>třída 5 - běžné výdaje</t>
  </si>
  <si>
    <t>třída 6 - kapitálové výdaje</t>
  </si>
  <si>
    <t>Výsledek hospodaření</t>
  </si>
  <si>
    <t>Provozní rozpočet</t>
  </si>
  <si>
    <t>Běžné příjmy</t>
  </si>
  <si>
    <t>z toho daňové příjmy</t>
  </si>
  <si>
    <t xml:space="preserve">          nedaňové příjmy</t>
  </si>
  <si>
    <t xml:space="preserve">          provozní dotace</t>
  </si>
  <si>
    <t>Běžné výdaje</t>
  </si>
  <si>
    <t>Provozní přebytek</t>
  </si>
  <si>
    <t>Kapitálový rozpočet</t>
  </si>
  <si>
    <t>Kapitálové příjmy</t>
  </si>
  <si>
    <t>z toho příjmy z prodeje majetku</t>
  </si>
  <si>
    <t xml:space="preserve">          kapitálové dotace</t>
  </si>
  <si>
    <t>Kapitálové výdaje</t>
  </si>
  <si>
    <t xml:space="preserve"> </t>
  </si>
  <si>
    <t>% plnění rozpočtu</t>
  </si>
  <si>
    <t>Schválený rozpočet 2014</t>
  </si>
  <si>
    <t>Upravený rozpočet 2014</t>
  </si>
  <si>
    <t>Kapitálový deficit/přebytek</t>
  </si>
  <si>
    <t>Hospodaření Statutárního města Chomutova k 31.12.2014</t>
  </si>
  <si>
    <t>Skutečnost hospodaření k 31.12.2014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</si>
</sst>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5186AA"/>
        <bgColor indexed="64"/>
      </patternFill>
    </fill>
    <fill>
      <patternFill patternType="solid">
        <fgColor rgb="FFB6D5E9"/>
        <bgColor indexed="64"/>
      </patternFill>
    </fill>
    <fill>
      <patternFill patternType="solid">
        <fgColor rgb="FFF29400"/>
        <bgColor indexed="64"/>
      </patternFill>
    </fill>
    <fill>
      <patternFill patternType="solid">
        <fgColor rgb="FFC8D2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left" indent="1"/>
    </xf>
    <xf numFmtId="0" fontId="1" fillId="0" borderId="3" xfId="0" applyFont="1" applyBorder="1"/>
    <xf numFmtId="0" fontId="1" fillId="0" borderId="4" xfId="0" applyFont="1" applyBorder="1" applyAlignment="1">
      <alignment horizontal="left" indent="1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left" indent="2"/>
    </xf>
    <xf numFmtId="0" fontId="2" fillId="0" borderId="7" xfId="0" applyFont="1" applyBorder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4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1" fillId="0" borderId="12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0" fillId="0" borderId="0" xfId="0" applyBorder="1"/>
    <xf numFmtId="4" fontId="2" fillId="0" borderId="13" xfId="0" applyNumberFormat="1" applyFont="1" applyBorder="1" applyAlignment="1">
      <alignment horizontal="right"/>
    </xf>
    <xf numFmtId="4" fontId="1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1" fillId="0" borderId="3" xfId="0" applyNumberFormat="1" applyFont="1" applyBorder="1" applyAlignment="1">
      <alignment horizontal="right"/>
    </xf>
    <xf numFmtId="167" fontId="1" fillId="0" borderId="12" xfId="0" applyNumberFormat="1" applyFont="1" applyBorder="1" applyAlignment="1">
      <alignment horizontal="right"/>
    </xf>
    <xf numFmtId="167" fontId="2" fillId="0" borderId="11" xfId="0" applyNumberFormat="1" applyFont="1" applyBorder="1" applyAlignment="1">
      <alignment horizontal="right"/>
    </xf>
    <xf numFmtId="167" fontId="1" fillId="0" borderId="11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0" fontId="6" fillId="0" borderId="0" xfId="0" applyFont="1"/>
    <xf numFmtId="4" fontId="1" fillId="0" borderId="1" xfId="0" applyNumberFormat="1" applyFont="1" applyBorder="1" applyAlignment="1">
      <alignment horizontal="right"/>
    </xf>
    <xf numFmtId="4" fontId="1" fillId="0" borderId="11" xfId="0" applyNumberFormat="1" applyFont="1" applyBorder="1" applyAlignment="1">
      <alignment horizontal="right"/>
    </xf>
    <xf numFmtId="0" fontId="1" fillId="0" borderId="3" xfId="0" applyFont="1" applyBorder="1" applyAlignment="1">
      <alignment horizontal="left" indent="1"/>
    </xf>
    <xf numFmtId="4" fontId="2" fillId="0" borderId="16" xfId="0" applyNumberFormat="1" applyFont="1" applyBorder="1" applyAlignment="1">
      <alignment horizontal="right"/>
    </xf>
    <xf numFmtId="0" fontId="2" fillId="0" borderId="17" xfId="0" applyFont="1" applyBorder="1" applyAlignment="1">
      <alignment horizontal="left" indent="1"/>
    </xf>
    <xf numFmtId="0" fontId="2" fillId="0" borderId="18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1" fillId="0" borderId="12" xfId="0" applyFont="1" applyBorder="1"/>
    <xf numFmtId="0" fontId="1" fillId="0" borderId="10" xfId="0" applyFont="1" applyBorder="1"/>
    <xf numFmtId="4" fontId="2" fillId="0" borderId="19" xfId="0" applyNumberFormat="1" applyFont="1" applyBorder="1" applyAlignment="1">
      <alignment horizontal="right"/>
    </xf>
    <xf numFmtId="4" fontId="2" fillId="0" borderId="20" xfId="0" applyNumberFormat="1" applyFont="1" applyBorder="1" applyAlignment="1">
      <alignment horizontal="right"/>
    </xf>
    <xf numFmtId="167" fontId="2" fillId="0" borderId="21" xfId="0" applyNumberFormat="1" applyFont="1" applyBorder="1" applyAlignment="1">
      <alignment horizontal="right"/>
    </xf>
    <xf numFmtId="167" fontId="2" fillId="0" borderId="18" xfId="0" applyNumberFormat="1" applyFont="1" applyBorder="1" applyAlignment="1">
      <alignment horizontal="right"/>
    </xf>
    <xf numFmtId="4" fontId="1" fillId="0" borderId="15" xfId="0" applyNumberFormat="1" applyFont="1" applyBorder="1" applyAlignment="1">
      <alignment horizontal="right"/>
    </xf>
    <xf numFmtId="167" fontId="1" fillId="0" borderId="6" xfId="0" applyNumberFormat="1" applyFont="1" applyBorder="1" applyAlignment="1">
      <alignment horizontal="right"/>
    </xf>
    <xf numFmtId="4" fontId="0" fillId="0" borderId="0" xfId="0" applyNumberForma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left" indent="1"/>
    </xf>
    <xf numFmtId="4" fontId="7" fillId="2" borderId="1" xfId="0" applyNumberFormat="1" applyFont="1" applyFill="1" applyBorder="1" applyAlignment="1">
      <alignment horizontal="right"/>
    </xf>
    <xf numFmtId="2" fontId="7" fillId="2" borderId="6" xfId="0" applyNumberFormat="1" applyFont="1" applyFill="1" applyBorder="1"/>
    <xf numFmtId="0" fontId="7" fillId="2" borderId="1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/>
    <xf numFmtId="0" fontId="7" fillId="2" borderId="11" xfId="0" applyFont="1" applyFill="1" applyBorder="1" applyAlignment="1">
      <alignment horizontal="left" indent="1"/>
    </xf>
    <xf numFmtId="0" fontId="7" fillId="2" borderId="11" xfId="0" applyFont="1" applyFill="1" applyBorder="1"/>
    <xf numFmtId="4" fontId="7" fillId="2" borderId="11" xfId="0" applyNumberFormat="1" applyFont="1" applyFill="1" applyBorder="1" applyAlignment="1">
      <alignment horizontal="right"/>
    </xf>
    <xf numFmtId="2" fontId="7" fillId="2" borderId="3" xfId="0" applyNumberFormat="1" applyFont="1" applyFill="1" applyBorder="1"/>
    <xf numFmtId="0" fontId="1" fillId="3" borderId="3" xfId="0" applyFont="1" applyFill="1" applyBorder="1"/>
    <xf numFmtId="0" fontId="1" fillId="3" borderId="4" xfId="0" applyFont="1" applyFill="1" applyBorder="1" applyAlignment="1">
      <alignment horizontal="left" indent="1"/>
    </xf>
    <xf numFmtId="4" fontId="1" fillId="3" borderId="1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4" fontId="1" fillId="3" borderId="15" xfId="0" applyNumberFormat="1" applyFont="1" applyFill="1" applyBorder="1" applyAlignment="1">
      <alignment horizontal="right"/>
    </xf>
    <xf numFmtId="4" fontId="8" fillId="4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11" xfId="0" applyFont="1" applyFill="1" applyBorder="1" applyAlignment="1">
      <alignment horizontal="left" indent="1"/>
    </xf>
    <xf numFmtId="4" fontId="1" fillId="3" borderId="13" xfId="0" applyNumberFormat="1" applyFont="1" applyFill="1" applyBorder="1" applyAlignment="1">
      <alignment horizontal="right"/>
    </xf>
    <xf numFmtId="2" fontId="1" fillId="3" borderId="3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B6D5E9"/>
      <color rgb="FF5186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4"/>
  <sheetViews>
    <sheetView showGridLines="0" tabSelected="1" workbookViewId="0">
      <selection activeCell="H6" sqref="H6"/>
    </sheetView>
  </sheetViews>
  <sheetFormatPr defaultRowHeight="12.75" zeroHeight="1" x14ac:dyDescent="0.2"/>
  <cols>
    <col min="1" max="1" width="3.140625" customWidth="1"/>
    <col min="2" max="2" width="4" customWidth="1"/>
    <col min="3" max="3" width="29.28515625" bestFit="1" customWidth="1"/>
    <col min="4" max="4" width="12" customWidth="1"/>
    <col min="5" max="5" width="11.7109375" bestFit="1" customWidth="1"/>
    <col min="6" max="6" width="12.5703125" customWidth="1"/>
    <col min="8" max="8" width="3.5703125" customWidth="1"/>
    <col min="9" max="12" width="0" hidden="1" customWidth="1"/>
    <col min="13" max="13" width="16" hidden="1" customWidth="1"/>
    <col min="14" max="15" width="10.7109375" hidden="1" customWidth="1"/>
    <col min="16" max="256" width="0" hidden="1" customWidth="1"/>
  </cols>
  <sheetData>
    <row r="1" spans="2:7" ht="15.75" x14ac:dyDescent="0.25">
      <c r="B1" s="55" t="s">
        <v>29</v>
      </c>
      <c r="C1" s="55"/>
      <c r="D1" s="55"/>
      <c r="E1" s="55"/>
      <c r="F1" s="55"/>
      <c r="G1" s="55"/>
    </row>
    <row r="2" spans="2:7" ht="15" x14ac:dyDescent="0.2">
      <c r="B2" s="56" t="s">
        <v>0</v>
      </c>
      <c r="C2" s="56"/>
      <c r="D2" s="56"/>
      <c r="E2" s="56"/>
      <c r="F2" s="56"/>
      <c r="G2" s="56"/>
    </row>
    <row r="3" spans="2:7" ht="13.5" thickBot="1" x14ac:dyDescent="0.25">
      <c r="B3" s="1"/>
      <c r="C3" s="1"/>
      <c r="D3" s="1"/>
      <c r="E3" s="1"/>
      <c r="F3" s="1"/>
      <c r="G3" s="1"/>
    </row>
    <row r="4" spans="2:7" ht="39" thickBot="1" x14ac:dyDescent="0.25">
      <c r="B4" s="57" t="s">
        <v>1</v>
      </c>
      <c r="C4" s="58" t="s">
        <v>2</v>
      </c>
      <c r="D4" s="59" t="s">
        <v>26</v>
      </c>
      <c r="E4" s="59" t="s">
        <v>27</v>
      </c>
      <c r="F4" s="59" t="s">
        <v>30</v>
      </c>
      <c r="G4" s="60" t="s">
        <v>25</v>
      </c>
    </row>
    <row r="5" spans="2:7" ht="13.5" thickBot="1" x14ac:dyDescent="0.25">
      <c r="B5" s="79">
        <v>1</v>
      </c>
      <c r="C5" s="80" t="s">
        <v>3</v>
      </c>
      <c r="D5" s="81">
        <f>SUM(D6:D9)</f>
        <v>830327</v>
      </c>
      <c r="E5" s="81">
        <f>SUM(E6:E9)</f>
        <v>924590</v>
      </c>
      <c r="F5" s="81">
        <f>SUM(F6:F9)</f>
        <v>947340.3</v>
      </c>
      <c r="G5" s="82">
        <f>F5/E5*100</f>
        <v>102.46058252847207</v>
      </c>
    </row>
    <row r="6" spans="2:7" ht="13.5" thickBot="1" x14ac:dyDescent="0.25">
      <c r="B6" s="2">
        <v>2</v>
      </c>
      <c r="C6" s="8" t="s">
        <v>4</v>
      </c>
      <c r="D6" s="16">
        <v>567403</v>
      </c>
      <c r="E6" s="16">
        <v>602388</v>
      </c>
      <c r="F6" s="27">
        <v>655467.5</v>
      </c>
      <c r="G6" s="28">
        <f t="shared" ref="G6:G12" si="0">F6/E6*100</f>
        <v>108.81151350956526</v>
      </c>
    </row>
    <row r="7" spans="2:7" ht="13.5" thickBot="1" x14ac:dyDescent="0.25">
      <c r="B7" s="2">
        <v>3</v>
      </c>
      <c r="C7" s="8" t="s">
        <v>5</v>
      </c>
      <c r="D7" s="16">
        <v>210947</v>
      </c>
      <c r="E7" s="16">
        <v>114652</v>
      </c>
      <c r="F7" s="27">
        <v>82993.3</v>
      </c>
      <c r="G7" s="28">
        <f t="shared" si="0"/>
        <v>72.387136726790629</v>
      </c>
    </row>
    <row r="8" spans="2:7" ht="13.5" thickBot="1" x14ac:dyDescent="0.25">
      <c r="B8" s="2">
        <v>4</v>
      </c>
      <c r="C8" s="8" t="s">
        <v>6</v>
      </c>
      <c r="D8" s="16">
        <v>10450</v>
      </c>
      <c r="E8" s="25">
        <v>14166</v>
      </c>
      <c r="F8" s="22">
        <v>15355.9</v>
      </c>
      <c r="G8" s="28">
        <f t="shared" si="0"/>
        <v>108.39968939714811</v>
      </c>
    </row>
    <row r="9" spans="2:7" ht="13.5" thickBot="1" x14ac:dyDescent="0.25">
      <c r="B9" s="3">
        <v>5</v>
      </c>
      <c r="C9" s="9" t="s">
        <v>7</v>
      </c>
      <c r="D9" s="17">
        <v>41527</v>
      </c>
      <c r="E9" s="17">
        <v>193384</v>
      </c>
      <c r="F9" s="34">
        <v>193523.6</v>
      </c>
      <c r="G9" s="28">
        <f t="shared" si="0"/>
        <v>100.07218797832293</v>
      </c>
    </row>
    <row r="10" spans="2:7" ht="13.5" thickBot="1" x14ac:dyDescent="0.25">
      <c r="B10" s="79">
        <v>6</v>
      </c>
      <c r="C10" s="80" t="s">
        <v>8</v>
      </c>
      <c r="D10" s="81">
        <f>SUM(D11:D12)</f>
        <v>972005</v>
      </c>
      <c r="E10" s="81">
        <f>SUM(E11:E12)</f>
        <v>1192317</v>
      </c>
      <c r="F10" s="81">
        <f>SUM(F11:F12)</f>
        <v>858951.3</v>
      </c>
      <c r="G10" s="82">
        <f t="shared" si="0"/>
        <v>72.040514393403782</v>
      </c>
    </row>
    <row r="11" spans="2:7" ht="13.5" thickBot="1" x14ac:dyDescent="0.25">
      <c r="B11" s="2">
        <v>7</v>
      </c>
      <c r="C11" s="8" t="s">
        <v>9</v>
      </c>
      <c r="D11" s="18">
        <v>737675</v>
      </c>
      <c r="E11" s="18">
        <v>878986</v>
      </c>
      <c r="F11" s="27">
        <v>654575.80000000005</v>
      </c>
      <c r="G11" s="28">
        <f t="shared" si="0"/>
        <v>74.469422721181004</v>
      </c>
    </row>
    <row r="12" spans="2:7" ht="13.5" thickBot="1" x14ac:dyDescent="0.25">
      <c r="B12" s="7">
        <v>8</v>
      </c>
      <c r="C12" s="10" t="s">
        <v>10</v>
      </c>
      <c r="D12" s="19">
        <v>234330</v>
      </c>
      <c r="E12" s="19">
        <v>313331</v>
      </c>
      <c r="F12" s="19">
        <v>204375.5</v>
      </c>
      <c r="G12" s="29">
        <f t="shared" si="0"/>
        <v>65.226709135068035</v>
      </c>
    </row>
    <row r="13" spans="2:7" ht="14.25" thickTop="1" thickBot="1" x14ac:dyDescent="0.25">
      <c r="B13" s="61">
        <v>9</v>
      </c>
      <c r="C13" s="62" t="s">
        <v>11</v>
      </c>
      <c r="D13" s="63">
        <f>(D5-D10)</f>
        <v>-141678</v>
      </c>
      <c r="E13" s="63">
        <f>(E5-E10)</f>
        <v>-267727</v>
      </c>
      <c r="F13" s="77">
        <f>(F5-F10)</f>
        <v>88389</v>
      </c>
      <c r="G13" s="64"/>
    </row>
    <row r="14" spans="2:7" x14ac:dyDescent="0.2">
      <c r="B14" s="1"/>
      <c r="C14" s="4"/>
      <c r="D14" s="1"/>
      <c r="E14" s="1"/>
      <c r="F14" s="1"/>
      <c r="G14" s="1"/>
    </row>
    <row r="15" spans="2:7" ht="13.5" thickBot="1" x14ac:dyDescent="0.25">
      <c r="B15" s="1"/>
      <c r="C15" s="4"/>
      <c r="D15" s="1"/>
      <c r="E15" s="1"/>
      <c r="F15" s="1"/>
      <c r="G15" s="1"/>
    </row>
    <row r="16" spans="2:7" ht="39" thickBot="1" x14ac:dyDescent="0.25">
      <c r="B16" s="65" t="s">
        <v>12</v>
      </c>
      <c r="C16" s="66"/>
      <c r="D16" s="59" t="s">
        <v>26</v>
      </c>
      <c r="E16" s="59" t="s">
        <v>27</v>
      </c>
      <c r="F16" s="59" t="s">
        <v>30</v>
      </c>
      <c r="G16" s="60" t="s">
        <v>25</v>
      </c>
    </row>
    <row r="17" spans="2:15" ht="6.75" customHeight="1" thickBot="1" x14ac:dyDescent="0.25">
      <c r="B17" s="1"/>
      <c r="C17" s="4"/>
      <c r="D17" s="1"/>
      <c r="E17" s="1"/>
      <c r="F17" s="1"/>
      <c r="G17" s="1"/>
    </row>
    <row r="18" spans="2:15" ht="13.5" thickBot="1" x14ac:dyDescent="0.25">
      <c r="B18" s="46"/>
      <c r="C18" s="41" t="s">
        <v>13</v>
      </c>
      <c r="D18" s="20">
        <f>SUM(D19:D21)</f>
        <v>819877</v>
      </c>
      <c r="E18" s="40">
        <f>SUM(E19:E21)</f>
        <v>802618</v>
      </c>
      <c r="F18" s="21">
        <f>SUM(F19:F21)</f>
        <v>824581.9</v>
      </c>
      <c r="G18" s="30">
        <f>F18/E18*100</f>
        <v>102.73653219838079</v>
      </c>
      <c r="L18" s="24"/>
    </row>
    <row r="19" spans="2:15" x14ac:dyDescent="0.2">
      <c r="B19" s="11"/>
      <c r="C19" s="43" t="s">
        <v>14</v>
      </c>
      <c r="D19" s="42">
        <v>567403</v>
      </c>
      <c r="E19" s="48">
        <v>602388</v>
      </c>
      <c r="F19" s="36">
        <v>655467.5</v>
      </c>
      <c r="G19" s="50">
        <f>F19/E19*100</f>
        <v>108.81151350956526</v>
      </c>
    </row>
    <row r="20" spans="2:15" x14ac:dyDescent="0.2">
      <c r="B20" s="12"/>
      <c r="C20" s="44" t="s">
        <v>15</v>
      </c>
      <c r="D20" s="37">
        <v>210947</v>
      </c>
      <c r="E20" s="49">
        <v>114652</v>
      </c>
      <c r="F20" s="37">
        <v>82993.3</v>
      </c>
      <c r="G20" s="51">
        <f>F20/E20*100</f>
        <v>72.387136726790629</v>
      </c>
      <c r="N20" s="54"/>
      <c r="O20" s="54"/>
    </row>
    <row r="21" spans="2:15" x14ac:dyDescent="0.2">
      <c r="B21" s="12"/>
      <c r="C21" s="44" t="s">
        <v>16</v>
      </c>
      <c r="D21" s="37">
        <v>41527</v>
      </c>
      <c r="E21" s="49">
        <v>85578</v>
      </c>
      <c r="F21" s="37">
        <v>86121.1</v>
      </c>
      <c r="G21" s="51">
        <f>F21/E21*100</f>
        <v>100.63462572156396</v>
      </c>
      <c r="M21" s="54"/>
      <c r="N21" s="54"/>
      <c r="O21" s="54"/>
    </row>
    <row r="22" spans="2:15" ht="13.5" thickBot="1" x14ac:dyDescent="0.25">
      <c r="B22" s="47"/>
      <c r="C22" s="45" t="s">
        <v>17</v>
      </c>
      <c r="D22" s="39">
        <v>737675</v>
      </c>
      <c r="E22" s="52">
        <v>878986</v>
      </c>
      <c r="F22" s="39">
        <v>654575.80000000005</v>
      </c>
      <c r="G22" s="53">
        <f>F22/E22*100</f>
        <v>74.469422721181004</v>
      </c>
      <c r="M22" s="54"/>
      <c r="N22" s="54"/>
      <c r="O22" s="54"/>
    </row>
    <row r="23" spans="2:15" ht="13.5" thickBot="1" x14ac:dyDescent="0.25">
      <c r="B23" s="72"/>
      <c r="C23" s="73" t="s">
        <v>18</v>
      </c>
      <c r="D23" s="74">
        <f>SUM(D18-D22)</f>
        <v>82202</v>
      </c>
      <c r="E23" s="74">
        <f>SUM(E18-E22)</f>
        <v>-76368</v>
      </c>
      <c r="F23" s="78">
        <f>F18-F22</f>
        <v>170006.09999999998</v>
      </c>
      <c r="G23" s="75" t="s">
        <v>24</v>
      </c>
      <c r="M23" s="54"/>
      <c r="N23" s="54"/>
    </row>
    <row r="24" spans="2:15" ht="13.5" thickBot="1" x14ac:dyDescent="0.25">
      <c r="B24" s="1"/>
      <c r="C24" s="4"/>
      <c r="D24" s="1"/>
      <c r="E24" s="1"/>
      <c r="F24" s="1"/>
      <c r="G24" s="1"/>
    </row>
    <row r="25" spans="2:15" ht="39" thickBot="1" x14ac:dyDescent="0.25">
      <c r="B25" s="65" t="s">
        <v>19</v>
      </c>
      <c r="C25" s="66"/>
      <c r="D25" s="59" t="s">
        <v>26</v>
      </c>
      <c r="E25" s="59" t="s">
        <v>27</v>
      </c>
      <c r="F25" s="59" t="s">
        <v>30</v>
      </c>
      <c r="G25" s="60" t="s">
        <v>25</v>
      </c>
    </row>
    <row r="26" spans="2:15" ht="5.25" customHeight="1" thickBot="1" x14ac:dyDescent="0.25">
      <c r="B26" s="1"/>
      <c r="C26" s="4"/>
      <c r="D26" s="1"/>
      <c r="E26" s="1"/>
      <c r="F26" s="1"/>
      <c r="G26" s="1"/>
    </row>
    <row r="27" spans="2:15" ht="13.5" thickBot="1" x14ac:dyDescent="0.25">
      <c r="B27" s="5"/>
      <c r="C27" s="6" t="s">
        <v>20</v>
      </c>
      <c r="D27" s="21">
        <f>SUM(D28:D29)</f>
        <v>10450</v>
      </c>
      <c r="E27" s="21">
        <f>SUM(E28:E29)</f>
        <v>121572</v>
      </c>
      <c r="F27" s="21">
        <f>SUM(F28:F29)</f>
        <v>122758.39999999999</v>
      </c>
      <c r="G27" s="31">
        <f>F27/E27*100</f>
        <v>100.97588260454708</v>
      </c>
    </row>
    <row r="28" spans="2:15" ht="13.5" thickBot="1" x14ac:dyDescent="0.25">
      <c r="B28" s="11"/>
      <c r="C28" s="15" t="s">
        <v>21</v>
      </c>
      <c r="D28" s="22">
        <v>10450</v>
      </c>
      <c r="E28" s="25">
        <v>14166</v>
      </c>
      <c r="F28" s="22">
        <v>15355.9</v>
      </c>
      <c r="G28" s="32">
        <f>F28/E28*100</f>
        <v>108.39968939714811</v>
      </c>
    </row>
    <row r="29" spans="2:15" ht="13.5" thickBot="1" x14ac:dyDescent="0.25">
      <c r="B29" s="13"/>
      <c r="C29" s="14" t="s">
        <v>22</v>
      </c>
      <c r="D29" s="23">
        <v>0</v>
      </c>
      <c r="E29" s="35">
        <v>107406</v>
      </c>
      <c r="F29" s="35">
        <v>107402.5</v>
      </c>
      <c r="G29" s="28">
        <f>F29/E29*100</f>
        <v>99.996741336610611</v>
      </c>
    </row>
    <row r="30" spans="2:15" ht="13.5" thickBot="1" x14ac:dyDescent="0.25">
      <c r="B30" s="5"/>
      <c r="C30" s="6" t="s">
        <v>23</v>
      </c>
      <c r="D30" s="20">
        <v>234330</v>
      </c>
      <c r="E30" s="26">
        <v>313331</v>
      </c>
      <c r="F30" s="20">
        <v>204375.5</v>
      </c>
      <c r="G30" s="33">
        <f>F30/E30*100</f>
        <v>65.226709135068035</v>
      </c>
    </row>
    <row r="31" spans="2:15" ht="13.5" thickBot="1" x14ac:dyDescent="0.25">
      <c r="B31" s="72"/>
      <c r="C31" s="73" t="s">
        <v>28</v>
      </c>
      <c r="D31" s="74">
        <f>D27-D30</f>
        <v>-223880</v>
      </c>
      <c r="E31" s="74">
        <f>E27-E30</f>
        <v>-191759</v>
      </c>
      <c r="F31" s="76">
        <f>F27-F30</f>
        <v>-81617.100000000006</v>
      </c>
      <c r="G31" s="75" t="s">
        <v>24</v>
      </c>
    </row>
    <row r="32" spans="2:15" ht="13.5" thickBot="1" x14ac:dyDescent="0.25">
      <c r="B32" s="1"/>
      <c r="C32" s="4"/>
      <c r="D32" s="1"/>
      <c r="E32" s="38"/>
      <c r="F32" s="38"/>
      <c r="G32" s="38"/>
    </row>
    <row r="33" spans="2:7" ht="13.5" thickBot="1" x14ac:dyDescent="0.25">
      <c r="B33" s="67"/>
      <c r="C33" s="68" t="s">
        <v>11</v>
      </c>
      <c r="D33" s="69"/>
      <c r="E33" s="69"/>
      <c r="F33" s="70">
        <f>SUM(F23+F31)</f>
        <v>88388.999999999971</v>
      </c>
      <c r="G33" s="71"/>
    </row>
    <row r="34" spans="2:7" x14ac:dyDescent="0.2"/>
  </sheetData>
  <mergeCells count="4">
    <mergeCell ref="B1:G1"/>
    <mergeCell ref="B2:G2"/>
    <mergeCell ref="B16:C16"/>
    <mergeCell ref="B25:C25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31122014</vt:lpstr>
      <vt:lpstr>List3</vt:lpstr>
    </vt:vector>
  </TitlesOfParts>
  <Company>město Chomutov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Matějková</dc:creator>
  <cp:lastModifiedBy>Mareš Jan (Ekonom)</cp:lastModifiedBy>
  <cp:lastPrinted>2015-01-20T13:52:34Z</cp:lastPrinted>
  <dcterms:created xsi:type="dcterms:W3CDTF">2004-02-19T12:31:37Z</dcterms:created>
  <dcterms:modified xsi:type="dcterms:W3CDTF">2015-01-21T14:22:29Z</dcterms:modified>
</cp:coreProperties>
</file>