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760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I29" i="2" s="1"/>
  <c r="P34" i="2" l="1"/>
  <c r="L18" i="2"/>
  <c r="F26" i="2" l="1"/>
  <c r="R41" i="2" l="1"/>
  <c r="R40" i="2"/>
  <c r="R39" i="2"/>
  <c r="Q38" i="2"/>
  <c r="P38" i="2"/>
  <c r="R38" i="2" s="1"/>
  <c r="Q34" i="2"/>
  <c r="Q33" i="2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Q35" i="2" l="1"/>
  <c r="Q37" i="2" s="1"/>
  <c r="P35" i="2"/>
  <c r="R35" i="2" s="1"/>
  <c r="R21" i="2"/>
  <c r="P36" i="2"/>
  <c r="R36" i="2" s="1"/>
  <c r="R34" i="2"/>
  <c r="R33" i="2"/>
  <c r="P37" i="2" l="1"/>
  <c r="R37" i="2" s="1"/>
  <c r="O41" i="2"/>
  <c r="O40" i="2"/>
  <c r="O39" i="2"/>
  <c r="N38" i="2"/>
  <c r="N33" i="2" s="1"/>
  <c r="N34" i="2" s="1"/>
  <c r="M38" i="2"/>
  <c r="M34" i="2" s="1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J38" i="2"/>
  <c r="H38" i="2"/>
  <c r="H33" i="2" s="1"/>
  <c r="H34" i="2" s="1"/>
  <c r="G38" i="2"/>
  <c r="I38" i="2" s="1"/>
  <c r="E38" i="2"/>
  <c r="E33" i="2" s="1"/>
  <c r="E34" i="2" s="1"/>
  <c r="D38" i="2"/>
  <c r="F33" i="2" s="1"/>
  <c r="K33" i="2"/>
  <c r="K34" i="2" s="1"/>
  <c r="L32" i="2"/>
  <c r="I32" i="2"/>
  <c r="F32" i="2"/>
  <c r="L31" i="2"/>
  <c r="I31" i="2"/>
  <c r="F31" i="2"/>
  <c r="L30" i="2"/>
  <c r="I30" i="2"/>
  <c r="F30" i="2"/>
  <c r="L29" i="2"/>
  <c r="F29" i="2"/>
  <c r="L28" i="2"/>
  <c r="I28" i="2"/>
  <c r="F28" i="2"/>
  <c r="L27" i="2"/>
  <c r="I27" i="2"/>
  <c r="F27" i="2"/>
  <c r="L26" i="2"/>
  <c r="I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I21" i="2" l="1"/>
  <c r="M36" i="2"/>
  <c r="O36" i="2" s="1"/>
  <c r="M35" i="2"/>
  <c r="F21" i="2"/>
  <c r="L21" i="2"/>
  <c r="I33" i="2"/>
  <c r="L38" i="2"/>
  <c r="O21" i="2"/>
  <c r="K35" i="2"/>
  <c r="K37" i="2" s="1"/>
  <c r="O33" i="2"/>
  <c r="N35" i="2"/>
  <c r="N37" i="2" s="1"/>
  <c r="O38" i="2"/>
  <c r="O34" i="2"/>
  <c r="H35" i="2"/>
  <c r="H37" i="2" s="1"/>
  <c r="E35" i="2"/>
  <c r="E37" i="2" s="1"/>
  <c r="G34" i="2"/>
  <c r="F38" i="2"/>
  <c r="D34" i="2"/>
  <c r="D36" i="2" s="1"/>
  <c r="G35" i="2" l="1"/>
  <c r="G36" i="2"/>
  <c r="I36" i="2" s="1"/>
  <c r="M37" i="2"/>
  <c r="O37" i="2" s="1"/>
  <c r="O35" i="2"/>
  <c r="F36" i="2"/>
  <c r="F34" i="2"/>
  <c r="I35" i="2"/>
  <c r="L33" i="2"/>
  <c r="J34" i="2"/>
  <c r="I34" i="2"/>
  <c r="D35" i="2"/>
  <c r="G37" i="2" l="1"/>
  <c r="I37" i="2" s="1"/>
  <c r="L34" i="2"/>
  <c r="J36" i="2"/>
  <c r="L36" i="2" s="1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<sst xmlns="http://schemas.openxmlformats.org/spreadsheetml/2006/main" count="109" uniqueCount="95">
  <si>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</si>
  <si>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</si>
  <si>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</si>
  <si>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</si>
  <si>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</si>
  <si>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</si>
  <si>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</si>
  <si>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</si>
  <si>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</si>
  <si>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</si>
  <si>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</si>
  <si>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</si>
  <si>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</si>
  <si>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</si>
  <si>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</si>
  <si>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</si>
  <si>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</si>
  <si>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</si>
  <si>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</si>
  <si>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</si>
  <si>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</si>
  <si>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</si>
  <si>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</si>
  <si>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</si>
  <si>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</si>
  <si>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</si>
  <si>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</si>
  <si>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</si>
  <si>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</si>
  <si>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</si>
  <si>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</si>
  <si>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</si>
  <si>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</si>
  <si>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</si>
  <si>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</si>
  <si>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</si>
  <si>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</si>
  <si>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</si>
  <si>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</si>
  <si>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</si>
  <si>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</si>
  <si>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</si>
  <si>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</si>
  <si>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</si>
  <si>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</si>
  <si>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</si>
  <si>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</si>
  <si>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</si>
  <si>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</si>
  <si>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</si>
  <si>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</si>
  <si>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</si>
  <si>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</si>
  <si>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</si>
  <si>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</si>
  <si>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</si>
  <si>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</si>
  <si>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</si>
  <si>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</si>
  <si>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</si>
  <si>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Provozní dotace z jiných zdrojů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</si>
  <si>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</si>
  <si>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</si>
  <si>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</si>
  <si>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</si>
  <si>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</si>
  <si>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</si>
  <si>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</si>
  <si>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</si>
  <si>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</si>
  <si>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</si>
  <si>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</si>
  <si>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</si>
  <si>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</si>
  <si>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</si>
  <si>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</si>
  <si>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</si>
  <si>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</si>
  <si>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</si>
  <si>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</si>
  <si>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</si>
  <si>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</si>
  <si>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</si>
  <si>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</si>
  <si>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</si>
  <si>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</si>
  <si>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</si>
  <si>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</si>
  <si>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Název organizace: Středisko volného času Domeček Chomutov, příspěvková organizace</t>
  </si>
  <si>
    <t>IČO: 71294147</t>
  </si>
  <si>
    <t>Sídlo: Jiráskova 4140, Chomutov</t>
  </si>
  <si>
    <t>Sestavil dne: 29.8.2018</t>
  </si>
  <si>
    <t>Bc. Blanka Vavrušková</t>
  </si>
  <si>
    <t>Schválil dne: 29.8.2018</t>
  </si>
  <si>
    <t>Mgr. Milan Märc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</si>
</sst>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5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2"/>
  <sheetViews>
    <sheetView showGridLines="0" tabSelected="1" topLeftCell="A19" zoomScaleNormal="100" workbookViewId="0">
      <selection activeCell="E47" sqref="E47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87</v>
      </c>
    </row>
    <row r="3" spans="2:18" x14ac:dyDescent="0.25"/>
    <row r="4" spans="2:18" x14ac:dyDescent="0.25">
      <c r="B4" t="s">
        <v>88</v>
      </c>
    </row>
    <row r="5" spans="2:18" x14ac:dyDescent="0.25">
      <c r="B5" t="s">
        <v>89</v>
      </c>
    </row>
    <row r="6" spans="2:18" x14ac:dyDescent="0.25">
      <c r="B6" t="s">
        <v>90</v>
      </c>
    </row>
    <row r="7" spans="2:18" x14ac:dyDescent="0.25"/>
    <row r="8" spans="2:18" x14ac:dyDescent="0.25">
      <c r="B8" s="1" t="s">
        <v>55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6" t="s">
        <v>41</v>
      </c>
      <c r="C10" s="58" t="s">
        <v>42</v>
      </c>
      <c r="D10" s="53" t="s">
        <v>76</v>
      </c>
      <c r="E10" s="54"/>
      <c r="F10" s="55"/>
      <c r="G10" s="60" t="s">
        <v>77</v>
      </c>
      <c r="H10" s="54"/>
      <c r="I10" s="61"/>
      <c r="J10" s="53" t="s">
        <v>78</v>
      </c>
      <c r="K10" s="54"/>
      <c r="L10" s="55"/>
      <c r="M10" s="53" t="s">
        <v>79</v>
      </c>
      <c r="N10" s="54"/>
      <c r="O10" s="55"/>
      <c r="P10" s="53" t="s">
        <v>86</v>
      </c>
      <c r="Q10" s="54"/>
      <c r="R10" s="55"/>
    </row>
    <row r="11" spans="2:18" ht="30.75" thickBot="1" x14ac:dyDescent="0.3">
      <c r="B11" s="57"/>
      <c r="C11" s="59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56</v>
      </c>
      <c r="I12" s="7" t="s">
        <v>57</v>
      </c>
      <c r="J12" s="3" t="s">
        <v>67</v>
      </c>
      <c r="K12" s="4" t="s">
        <v>68</v>
      </c>
      <c r="L12" s="5" t="s">
        <v>69</v>
      </c>
      <c r="M12" s="3" t="s">
        <v>70</v>
      </c>
      <c r="N12" s="4" t="s">
        <v>71</v>
      </c>
      <c r="O12" s="5" t="s">
        <v>72</v>
      </c>
      <c r="P12" s="3" t="s">
        <v>73</v>
      </c>
      <c r="Q12" s="4" t="s">
        <v>74</v>
      </c>
      <c r="R12" s="5" t="s">
        <v>75</v>
      </c>
    </row>
    <row r="13" spans="2:18" x14ac:dyDescent="0.25">
      <c r="B13" s="17" t="s">
        <v>0</v>
      </c>
      <c r="C13" s="20" t="s">
        <v>1</v>
      </c>
      <c r="D13" s="29">
        <v>2310</v>
      </c>
      <c r="E13" s="30"/>
      <c r="F13" s="31">
        <f>D13+E13</f>
        <v>2310</v>
      </c>
      <c r="G13" s="29">
        <v>2200</v>
      </c>
      <c r="H13" s="30">
        <v>350</v>
      </c>
      <c r="I13" s="31">
        <f>G13+H13</f>
        <v>2550</v>
      </c>
      <c r="J13" s="29">
        <v>2300</v>
      </c>
      <c r="K13" s="30">
        <v>300</v>
      </c>
      <c r="L13" s="31">
        <f>J13+K13</f>
        <v>2600</v>
      </c>
      <c r="M13" s="29">
        <v>2300</v>
      </c>
      <c r="N13" s="30">
        <v>300</v>
      </c>
      <c r="O13" s="31">
        <f>M13+N13</f>
        <v>2600</v>
      </c>
      <c r="P13" s="29">
        <v>2300</v>
      </c>
      <c r="Q13" s="30">
        <v>300</v>
      </c>
      <c r="R13" s="31">
        <f>P13+Q13</f>
        <v>2600</v>
      </c>
    </row>
    <row r="14" spans="2:18" x14ac:dyDescent="0.25">
      <c r="B14" s="17" t="s">
        <v>2</v>
      </c>
      <c r="C14" s="22" t="s">
        <v>59</v>
      </c>
      <c r="D14" s="32"/>
      <c r="E14" s="33"/>
      <c r="F14" s="31">
        <f t="shared" ref="F14:F41" si="0">D14+E14</f>
        <v>0</v>
      </c>
      <c r="G14" s="32"/>
      <c r="H14" s="33"/>
      <c r="I14" s="31">
        <f t="shared" ref="I14:I36" si="1">G14+H14</f>
        <v>0</v>
      </c>
      <c r="J14" s="32"/>
      <c r="K14" s="33"/>
      <c r="L14" s="31">
        <f t="shared" ref="L14:L36" si="2">J14+K14</f>
        <v>0</v>
      </c>
      <c r="M14" s="32"/>
      <c r="N14" s="33"/>
      <c r="O14" s="31">
        <f t="shared" ref="O14:O36" si="3">M14+N14</f>
        <v>0</v>
      </c>
      <c r="P14" s="32"/>
      <c r="Q14" s="33"/>
      <c r="R14" s="31">
        <f t="shared" ref="R14:R36" si="4">P14+Q14</f>
        <v>0</v>
      </c>
    </row>
    <row r="15" spans="2:18" x14ac:dyDescent="0.25">
      <c r="B15" s="17" t="s">
        <v>4</v>
      </c>
      <c r="C15" s="21" t="s">
        <v>60</v>
      </c>
      <c r="D15" s="29">
        <v>6290.73</v>
      </c>
      <c r="E15" s="30"/>
      <c r="F15" s="31">
        <f t="shared" si="0"/>
        <v>6290.73</v>
      </c>
      <c r="G15" s="29">
        <v>7493</v>
      </c>
      <c r="H15" s="30"/>
      <c r="I15" s="31">
        <f t="shared" si="1"/>
        <v>7493</v>
      </c>
      <c r="J15" s="29">
        <v>7652</v>
      </c>
      <c r="K15" s="30"/>
      <c r="L15" s="31">
        <f t="shared" si="2"/>
        <v>7652</v>
      </c>
      <c r="M15" s="29">
        <v>7652</v>
      </c>
      <c r="N15" s="30"/>
      <c r="O15" s="31">
        <f t="shared" si="3"/>
        <v>7652</v>
      </c>
      <c r="P15" s="29">
        <v>7652</v>
      </c>
      <c r="Q15" s="30"/>
      <c r="R15" s="31">
        <f t="shared" si="4"/>
        <v>7652</v>
      </c>
    </row>
    <row r="16" spans="2:18" x14ac:dyDescent="0.25">
      <c r="B16" s="17" t="s">
        <v>6</v>
      </c>
      <c r="C16" s="22" t="s">
        <v>61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7" t="s">
        <v>8</v>
      </c>
      <c r="C17" s="22" t="s">
        <v>62</v>
      </c>
      <c r="D17" s="29"/>
      <c r="E17" s="30"/>
      <c r="F17" s="31">
        <f t="shared" si="0"/>
        <v>0</v>
      </c>
      <c r="G17" s="29">
        <v>5</v>
      </c>
      <c r="H17" s="30"/>
      <c r="I17" s="31">
        <f t="shared" si="1"/>
        <v>5</v>
      </c>
      <c r="J17" s="29">
        <v>20</v>
      </c>
      <c r="K17" s="30"/>
      <c r="L17" s="31">
        <f t="shared" si="2"/>
        <v>20</v>
      </c>
      <c r="M17" s="29">
        <v>20</v>
      </c>
      <c r="N17" s="30"/>
      <c r="O17" s="31">
        <f t="shared" si="3"/>
        <v>20</v>
      </c>
      <c r="P17" s="29">
        <v>20</v>
      </c>
      <c r="Q17" s="30"/>
      <c r="R17" s="31">
        <f t="shared" si="4"/>
        <v>20</v>
      </c>
    </row>
    <row r="18" spans="2:18" x14ac:dyDescent="0.25">
      <c r="B18" s="17" t="s">
        <v>10</v>
      </c>
      <c r="C18" s="23" t="s">
        <v>3</v>
      </c>
      <c r="D18" s="32">
        <v>80</v>
      </c>
      <c r="E18" s="33"/>
      <c r="F18" s="31">
        <f t="shared" si="0"/>
        <v>80</v>
      </c>
      <c r="G18" s="32">
        <v>82</v>
      </c>
      <c r="H18" s="33"/>
      <c r="I18" s="31">
        <f t="shared" si="1"/>
        <v>82</v>
      </c>
      <c r="J18" s="32">
        <v>82</v>
      </c>
      <c r="K18" s="33"/>
      <c r="L18" s="31">
        <f t="shared" si="2"/>
        <v>82</v>
      </c>
      <c r="M18" s="32">
        <v>82</v>
      </c>
      <c r="N18" s="33"/>
      <c r="O18" s="31">
        <f t="shared" si="3"/>
        <v>82</v>
      </c>
      <c r="P18" s="32">
        <v>82</v>
      </c>
      <c r="Q18" s="33"/>
      <c r="R18" s="31">
        <f t="shared" si="4"/>
        <v>82</v>
      </c>
    </row>
    <row r="19" spans="2:18" x14ac:dyDescent="0.25">
      <c r="B19" s="17" t="s">
        <v>12</v>
      </c>
      <c r="C19" s="23" t="s">
        <v>5</v>
      </c>
      <c r="D19" s="32"/>
      <c r="E19" s="33"/>
      <c r="F19" s="31">
        <f t="shared" si="0"/>
        <v>0</v>
      </c>
      <c r="G19" s="32"/>
      <c r="H19" s="33"/>
      <c r="I19" s="31">
        <f t="shared" si="1"/>
        <v>0</v>
      </c>
      <c r="J19" s="32"/>
      <c r="K19" s="33"/>
      <c r="L19" s="31">
        <f t="shared" si="2"/>
        <v>0</v>
      </c>
      <c r="M19" s="32"/>
      <c r="N19" s="33"/>
      <c r="O19" s="31">
        <f t="shared" si="3"/>
        <v>0</v>
      </c>
      <c r="P19" s="32"/>
      <c r="Q19" s="33"/>
      <c r="R19" s="31">
        <f t="shared" si="4"/>
        <v>0</v>
      </c>
    </row>
    <row r="20" spans="2:18" x14ac:dyDescent="0.25">
      <c r="B20" s="17" t="s">
        <v>14</v>
      </c>
      <c r="C20" s="24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/>
      <c r="K20" s="33"/>
      <c r="L20" s="31">
        <f t="shared" si="2"/>
        <v>0</v>
      </c>
      <c r="M20" s="32"/>
      <c r="N20" s="33"/>
      <c r="O20" s="31">
        <f t="shared" si="3"/>
        <v>0</v>
      </c>
      <c r="P20" s="32"/>
      <c r="Q20" s="33"/>
      <c r="R20" s="31">
        <f t="shared" si="4"/>
        <v>0</v>
      </c>
    </row>
    <row r="21" spans="2:18" x14ac:dyDescent="0.25">
      <c r="B21" s="18" t="s">
        <v>16</v>
      </c>
      <c r="C21" s="25" t="s">
        <v>9</v>
      </c>
      <c r="D21" s="34">
        <f>SUM(D13:D18)</f>
        <v>8680.73</v>
      </c>
      <c r="E21" s="34">
        <f>SUM(E13:E18)</f>
        <v>0</v>
      </c>
      <c r="F21" s="35">
        <f t="shared" si="0"/>
        <v>8680.73</v>
      </c>
      <c r="G21" s="34">
        <f>SUM(G13:G18)</f>
        <v>9780</v>
      </c>
      <c r="H21" s="34">
        <f>SUM(H13:H18)</f>
        <v>350</v>
      </c>
      <c r="I21" s="35">
        <f t="shared" si="1"/>
        <v>10130</v>
      </c>
      <c r="J21" s="34">
        <f>SUM(J13:J18)</f>
        <v>10054</v>
      </c>
      <c r="K21" s="34">
        <f>SUM(K13:K18)</f>
        <v>300</v>
      </c>
      <c r="L21" s="35">
        <f t="shared" si="2"/>
        <v>10354</v>
      </c>
      <c r="M21" s="34">
        <f>SUM(M13:M18)</f>
        <v>10054</v>
      </c>
      <c r="N21" s="34">
        <f>SUM(N13:N18)</f>
        <v>300</v>
      </c>
      <c r="O21" s="35">
        <f t="shared" si="3"/>
        <v>10354</v>
      </c>
      <c r="P21" s="34">
        <f>SUM(P13:P18)</f>
        <v>10054</v>
      </c>
      <c r="Q21" s="34">
        <f>SUM(Q13:Q18)</f>
        <v>300</v>
      </c>
      <c r="R21" s="35">
        <f t="shared" si="4"/>
        <v>10354</v>
      </c>
    </row>
    <row r="22" spans="2:18" x14ac:dyDescent="0.25">
      <c r="B22" s="17" t="s">
        <v>18</v>
      </c>
      <c r="C22" s="23" t="s">
        <v>11</v>
      </c>
      <c r="D22" s="32">
        <v>200</v>
      </c>
      <c r="E22" s="33"/>
      <c r="F22" s="31">
        <f t="shared" si="0"/>
        <v>200</v>
      </c>
      <c r="G22" s="32">
        <v>0</v>
      </c>
      <c r="H22" s="33">
        <v>300</v>
      </c>
      <c r="I22" s="31">
        <f t="shared" si="1"/>
        <v>300</v>
      </c>
      <c r="J22" s="32">
        <v>250</v>
      </c>
      <c r="K22" s="33">
        <v>250</v>
      </c>
      <c r="L22" s="31">
        <f t="shared" si="2"/>
        <v>500</v>
      </c>
      <c r="M22" s="32">
        <v>250</v>
      </c>
      <c r="N22" s="33">
        <v>250</v>
      </c>
      <c r="O22" s="31">
        <f t="shared" si="3"/>
        <v>500</v>
      </c>
      <c r="P22" s="32">
        <v>250</v>
      </c>
      <c r="Q22" s="33">
        <v>250</v>
      </c>
      <c r="R22" s="31">
        <f t="shared" si="4"/>
        <v>500</v>
      </c>
    </row>
    <row r="23" spans="2:18" x14ac:dyDescent="0.25">
      <c r="B23" s="17" t="s">
        <v>20</v>
      </c>
      <c r="C23" s="23" t="s">
        <v>13</v>
      </c>
      <c r="D23" s="32">
        <v>600</v>
      </c>
      <c r="E23" s="33"/>
      <c r="F23" s="31">
        <f t="shared" si="0"/>
        <v>600</v>
      </c>
      <c r="G23" s="32">
        <v>498</v>
      </c>
      <c r="H23" s="33"/>
      <c r="I23" s="31">
        <f t="shared" si="1"/>
        <v>498</v>
      </c>
      <c r="J23" s="32">
        <v>600</v>
      </c>
      <c r="K23" s="33"/>
      <c r="L23" s="31">
        <f t="shared" si="2"/>
        <v>600</v>
      </c>
      <c r="M23" s="32">
        <v>600</v>
      </c>
      <c r="N23" s="33"/>
      <c r="O23" s="31">
        <f t="shared" si="3"/>
        <v>600</v>
      </c>
      <c r="P23" s="32">
        <v>600</v>
      </c>
      <c r="Q23" s="33"/>
      <c r="R23" s="31">
        <f t="shared" si="4"/>
        <v>600</v>
      </c>
    </row>
    <row r="24" spans="2:18" x14ac:dyDescent="0.25">
      <c r="B24" s="17" t="s">
        <v>21</v>
      </c>
      <c r="C24" s="23" t="s">
        <v>15</v>
      </c>
      <c r="D24" s="32">
        <v>793.6</v>
      </c>
      <c r="E24" s="33"/>
      <c r="F24" s="31">
        <f t="shared" si="0"/>
        <v>793.6</v>
      </c>
      <c r="G24" s="32">
        <v>745</v>
      </c>
      <c r="H24" s="33">
        <v>50</v>
      </c>
      <c r="I24" s="31">
        <f t="shared" si="1"/>
        <v>795</v>
      </c>
      <c r="J24" s="32">
        <v>700</v>
      </c>
      <c r="K24" s="33">
        <v>50</v>
      </c>
      <c r="L24" s="31">
        <f t="shared" si="2"/>
        <v>750</v>
      </c>
      <c r="M24" s="32">
        <v>700</v>
      </c>
      <c r="N24" s="33">
        <v>50</v>
      </c>
      <c r="O24" s="31">
        <f t="shared" si="3"/>
        <v>750</v>
      </c>
      <c r="P24" s="32">
        <v>700</v>
      </c>
      <c r="Q24" s="33">
        <v>50</v>
      </c>
      <c r="R24" s="31">
        <f t="shared" si="4"/>
        <v>750</v>
      </c>
    </row>
    <row r="25" spans="2:18" x14ac:dyDescent="0.25">
      <c r="B25" s="17" t="s">
        <v>23</v>
      </c>
      <c r="C25" s="23" t="s">
        <v>17</v>
      </c>
      <c r="D25" s="32">
        <v>1275.4000000000001</v>
      </c>
      <c r="E25" s="33"/>
      <c r="F25" s="31">
        <f t="shared" si="0"/>
        <v>1275.4000000000001</v>
      </c>
      <c r="G25" s="32">
        <v>1044</v>
      </c>
      <c r="H25" s="33"/>
      <c r="I25" s="31">
        <f t="shared" si="1"/>
        <v>1044</v>
      </c>
      <c r="J25" s="32">
        <v>900</v>
      </c>
      <c r="K25" s="33"/>
      <c r="L25" s="31">
        <f t="shared" si="2"/>
        <v>900</v>
      </c>
      <c r="M25" s="32">
        <v>900</v>
      </c>
      <c r="N25" s="33"/>
      <c r="O25" s="31">
        <f t="shared" si="3"/>
        <v>900</v>
      </c>
      <c r="P25" s="32">
        <v>900</v>
      </c>
      <c r="Q25" s="33"/>
      <c r="R25" s="31">
        <f t="shared" si="4"/>
        <v>900</v>
      </c>
    </row>
    <row r="26" spans="2:18" x14ac:dyDescent="0.25">
      <c r="B26" s="17" t="s">
        <v>25</v>
      </c>
      <c r="C26" s="23" t="s">
        <v>19</v>
      </c>
      <c r="D26" s="32">
        <v>4952.62</v>
      </c>
      <c r="E26" s="33"/>
      <c r="F26" s="31">
        <f t="shared" si="0"/>
        <v>4952.62</v>
      </c>
      <c r="G26" s="32">
        <v>5801.5</v>
      </c>
      <c r="H26" s="33"/>
      <c r="I26" s="31">
        <f t="shared" si="1"/>
        <v>5801.5</v>
      </c>
      <c r="J26" s="32">
        <v>5802</v>
      </c>
      <c r="K26" s="33"/>
      <c r="L26" s="31">
        <f t="shared" si="2"/>
        <v>5802</v>
      </c>
      <c r="M26" s="32">
        <v>5802</v>
      </c>
      <c r="N26" s="33"/>
      <c r="O26" s="31">
        <f t="shared" si="3"/>
        <v>5802</v>
      </c>
      <c r="P26" s="32">
        <v>5802</v>
      </c>
      <c r="Q26" s="33"/>
      <c r="R26" s="31">
        <f t="shared" si="4"/>
        <v>5802</v>
      </c>
    </row>
    <row r="27" spans="2:18" x14ac:dyDescent="0.25">
      <c r="B27" s="17" t="s">
        <v>27</v>
      </c>
      <c r="C27" s="23" t="s">
        <v>51</v>
      </c>
      <c r="D27" s="32">
        <v>4632.62</v>
      </c>
      <c r="E27" s="33"/>
      <c r="F27" s="31">
        <f t="shared" si="0"/>
        <v>4632.62</v>
      </c>
      <c r="G27" s="32">
        <v>5681.52</v>
      </c>
      <c r="H27" s="33"/>
      <c r="I27" s="31">
        <f t="shared" si="1"/>
        <v>5681.52</v>
      </c>
      <c r="J27" s="32">
        <v>5682</v>
      </c>
      <c r="K27" s="33"/>
      <c r="L27" s="31">
        <f t="shared" si="2"/>
        <v>5682</v>
      </c>
      <c r="M27" s="32">
        <v>5682</v>
      </c>
      <c r="N27" s="33"/>
      <c r="O27" s="31">
        <f t="shared" si="3"/>
        <v>5682</v>
      </c>
      <c r="P27" s="32">
        <v>5682</v>
      </c>
      <c r="Q27" s="33"/>
      <c r="R27" s="31">
        <f t="shared" si="4"/>
        <v>5682</v>
      </c>
    </row>
    <row r="28" spans="2:18" x14ac:dyDescent="0.25">
      <c r="B28" s="17" t="s">
        <v>29</v>
      </c>
      <c r="C28" s="24" t="s">
        <v>22</v>
      </c>
      <c r="D28" s="32">
        <v>320</v>
      </c>
      <c r="E28" s="33"/>
      <c r="F28" s="31">
        <f t="shared" si="0"/>
        <v>320</v>
      </c>
      <c r="G28" s="32">
        <v>120</v>
      </c>
      <c r="H28" s="33"/>
      <c r="I28" s="31">
        <f t="shared" si="1"/>
        <v>120</v>
      </c>
      <c r="J28" s="32">
        <v>120</v>
      </c>
      <c r="K28" s="33"/>
      <c r="L28" s="31">
        <f t="shared" si="2"/>
        <v>120</v>
      </c>
      <c r="M28" s="32">
        <v>120</v>
      </c>
      <c r="N28" s="33"/>
      <c r="O28" s="31">
        <f t="shared" si="3"/>
        <v>120</v>
      </c>
      <c r="P28" s="32">
        <v>120</v>
      </c>
      <c r="Q28" s="33"/>
      <c r="R28" s="31">
        <f t="shared" si="4"/>
        <v>120</v>
      </c>
    </row>
    <row r="29" spans="2:18" x14ac:dyDescent="0.25">
      <c r="B29" s="17" t="s">
        <v>31</v>
      </c>
      <c r="C29" s="23" t="s">
        <v>24</v>
      </c>
      <c r="D29" s="32">
        <v>1658.11</v>
      </c>
      <c r="E29" s="33"/>
      <c r="F29" s="31">
        <f t="shared" si="0"/>
        <v>1658.11</v>
      </c>
      <c r="G29" s="32">
        <f>2244.47-120</f>
        <v>2124.4699999999998</v>
      </c>
      <c r="H29" s="33"/>
      <c r="I29" s="31">
        <f>G29+H29</f>
        <v>2124.4699999999998</v>
      </c>
      <c r="J29" s="32">
        <v>2125</v>
      </c>
      <c r="K29" s="33"/>
      <c r="L29" s="31">
        <f t="shared" si="2"/>
        <v>2125</v>
      </c>
      <c r="M29" s="32">
        <v>2125</v>
      </c>
      <c r="N29" s="33"/>
      <c r="O29" s="31">
        <f t="shared" si="3"/>
        <v>2125</v>
      </c>
      <c r="P29" s="32">
        <v>2125</v>
      </c>
      <c r="Q29" s="33"/>
      <c r="R29" s="31">
        <f t="shared" si="4"/>
        <v>2125</v>
      </c>
    </row>
    <row r="30" spans="2:18" x14ac:dyDescent="0.25">
      <c r="B30" s="17" t="s">
        <v>33</v>
      </c>
      <c r="C30" s="23" t="s">
        <v>26</v>
      </c>
      <c r="D30" s="32"/>
      <c r="E30" s="33"/>
      <c r="F30" s="31">
        <f t="shared" si="0"/>
        <v>0</v>
      </c>
      <c r="G30" s="32"/>
      <c r="H30" s="33"/>
      <c r="I30" s="31">
        <f t="shared" si="1"/>
        <v>0</v>
      </c>
      <c r="J30" s="32">
        <v>4</v>
      </c>
      <c r="K30" s="33"/>
      <c r="L30" s="31">
        <f t="shared" si="2"/>
        <v>4</v>
      </c>
      <c r="M30" s="32">
        <v>4</v>
      </c>
      <c r="N30" s="33"/>
      <c r="O30" s="31">
        <f t="shared" si="3"/>
        <v>4</v>
      </c>
      <c r="P30" s="32">
        <v>4</v>
      </c>
      <c r="Q30" s="33"/>
      <c r="R30" s="31">
        <f t="shared" si="4"/>
        <v>4</v>
      </c>
    </row>
    <row r="31" spans="2:18" x14ac:dyDescent="0.25">
      <c r="B31" s="17" t="s">
        <v>34</v>
      </c>
      <c r="C31" s="23" t="s">
        <v>28</v>
      </c>
      <c r="D31" s="32">
        <v>120</v>
      </c>
      <c r="E31" s="33"/>
      <c r="F31" s="31">
        <f t="shared" si="0"/>
        <v>120</v>
      </c>
      <c r="G31" s="32">
        <v>120</v>
      </c>
      <c r="H31" s="33"/>
      <c r="I31" s="31">
        <f t="shared" si="1"/>
        <v>120</v>
      </c>
      <c r="J31" s="32">
        <v>120</v>
      </c>
      <c r="K31" s="33"/>
      <c r="L31" s="31">
        <f t="shared" si="2"/>
        <v>120</v>
      </c>
      <c r="M31" s="32">
        <v>120</v>
      </c>
      <c r="N31" s="33"/>
      <c r="O31" s="31">
        <f t="shared" si="3"/>
        <v>120</v>
      </c>
      <c r="P31" s="32">
        <v>120</v>
      </c>
      <c r="Q31" s="33"/>
      <c r="R31" s="31">
        <f t="shared" si="4"/>
        <v>120</v>
      </c>
    </row>
    <row r="32" spans="2:18" x14ac:dyDescent="0.25">
      <c r="B32" s="17" t="s">
        <v>36</v>
      </c>
      <c r="C32" s="23" t="s">
        <v>30</v>
      </c>
      <c r="D32" s="32">
        <v>152</v>
      </c>
      <c r="E32" s="33"/>
      <c r="F32" s="31">
        <f t="shared" si="0"/>
        <v>152</v>
      </c>
      <c r="G32" s="32">
        <v>518</v>
      </c>
      <c r="H32" s="33"/>
      <c r="I32" s="31">
        <f t="shared" si="1"/>
        <v>518</v>
      </c>
      <c r="J32" s="32">
        <v>652</v>
      </c>
      <c r="K32" s="33"/>
      <c r="L32" s="31">
        <f t="shared" si="2"/>
        <v>652</v>
      </c>
      <c r="M32" s="32">
        <v>652</v>
      </c>
      <c r="N32" s="33"/>
      <c r="O32" s="31">
        <f t="shared" si="3"/>
        <v>652</v>
      </c>
      <c r="P32" s="32">
        <v>652</v>
      </c>
      <c r="Q32" s="33"/>
      <c r="R32" s="31">
        <f t="shared" si="4"/>
        <v>652</v>
      </c>
    </row>
    <row r="33" spans="2:18" x14ac:dyDescent="0.25">
      <c r="B33" s="17" t="s">
        <v>37</v>
      </c>
      <c r="C33" s="23" t="s">
        <v>85</v>
      </c>
      <c r="D33" s="32">
        <v>0</v>
      </c>
      <c r="E33" s="32">
        <f>E38</f>
        <v>0</v>
      </c>
      <c r="F33" s="31">
        <f t="shared" si="0"/>
        <v>0</v>
      </c>
      <c r="G33" s="32">
        <v>0</v>
      </c>
      <c r="H33" s="32">
        <f>H38</f>
        <v>0</v>
      </c>
      <c r="I33" s="31">
        <f t="shared" si="1"/>
        <v>0</v>
      </c>
      <c r="J33" s="32">
        <v>0</v>
      </c>
      <c r="K33" s="32">
        <f>K38</f>
        <v>0</v>
      </c>
      <c r="L33" s="31">
        <f t="shared" si="2"/>
        <v>0</v>
      </c>
      <c r="M33" s="32">
        <v>0</v>
      </c>
      <c r="N33" s="32">
        <f>N38</f>
        <v>0</v>
      </c>
      <c r="O33" s="31">
        <f t="shared" si="3"/>
        <v>0</v>
      </c>
      <c r="P33" s="32">
        <v>0</v>
      </c>
      <c r="Q33" s="32">
        <f>Q38</f>
        <v>0</v>
      </c>
      <c r="R33" s="31">
        <f t="shared" si="4"/>
        <v>0</v>
      </c>
    </row>
    <row r="34" spans="2:18" x14ac:dyDescent="0.25">
      <c r="B34" s="18" t="s">
        <v>39</v>
      </c>
      <c r="C34" s="25" t="s">
        <v>32</v>
      </c>
      <c r="D34" s="34">
        <f>SUM(D22:D26)+SUM(D29:D33)</f>
        <v>9751.73</v>
      </c>
      <c r="E34" s="34">
        <f>SUM(E22:E26)+SUM(E29:E33)</f>
        <v>0</v>
      </c>
      <c r="F34" s="35">
        <f t="shared" si="0"/>
        <v>9751.73</v>
      </c>
      <c r="G34" s="34">
        <f>SUM(G22:G26)+SUM(G29:G33)</f>
        <v>10850.97</v>
      </c>
      <c r="H34" s="34">
        <f>SUM(H22:H26)+SUM(H29:H33)</f>
        <v>350</v>
      </c>
      <c r="I34" s="35">
        <f t="shared" si="1"/>
        <v>11200.97</v>
      </c>
      <c r="J34" s="34">
        <f>SUM(J22:J26)+SUM(J29:J33)</f>
        <v>11153</v>
      </c>
      <c r="K34" s="34">
        <f>SUM(K22:K26)+SUM(K29:K33)</f>
        <v>300</v>
      </c>
      <c r="L34" s="35">
        <f t="shared" si="2"/>
        <v>11453</v>
      </c>
      <c r="M34" s="34">
        <f>SUM(M22:M26)+SUM(M29:M33)</f>
        <v>11153</v>
      </c>
      <c r="N34" s="34">
        <f>SUM(N22:N26)+SUM(N29:N33)</f>
        <v>300</v>
      </c>
      <c r="O34" s="35">
        <f t="shared" si="3"/>
        <v>11453</v>
      </c>
      <c r="P34" s="34">
        <f>SUM(P22:P26)+SUM(P29:P33)</f>
        <v>11153</v>
      </c>
      <c r="Q34" s="34">
        <f>SUM(Q22:Q26)+SUM(Q29:Q33)</f>
        <v>300</v>
      </c>
      <c r="R34" s="35">
        <f t="shared" si="4"/>
        <v>11453</v>
      </c>
    </row>
    <row r="35" spans="2:18" x14ac:dyDescent="0.25">
      <c r="B35" s="18" t="s">
        <v>63</v>
      </c>
      <c r="C35" s="25" t="s">
        <v>80</v>
      </c>
      <c r="D35" s="34">
        <f>D21-D34</f>
        <v>-1071</v>
      </c>
      <c r="E35" s="34">
        <f>E21-E34</f>
        <v>0</v>
      </c>
      <c r="F35" s="35">
        <f t="shared" si="0"/>
        <v>-1071</v>
      </c>
      <c r="G35" s="34">
        <f>G21-G34</f>
        <v>-1070.9699999999993</v>
      </c>
      <c r="H35" s="34">
        <f>H21-H34</f>
        <v>0</v>
      </c>
      <c r="I35" s="35">
        <f t="shared" si="1"/>
        <v>-1070.9699999999993</v>
      </c>
      <c r="J35" s="34">
        <f>J21-J34</f>
        <v>-1099</v>
      </c>
      <c r="K35" s="34">
        <f>K21-K34</f>
        <v>0</v>
      </c>
      <c r="L35" s="35">
        <f t="shared" si="2"/>
        <v>-1099</v>
      </c>
      <c r="M35" s="34">
        <f>M21-M34</f>
        <v>-1099</v>
      </c>
      <c r="N35" s="34">
        <f>N21-N34</f>
        <v>0</v>
      </c>
      <c r="O35" s="35">
        <f t="shared" si="3"/>
        <v>-1099</v>
      </c>
      <c r="P35" s="34">
        <f>P21-P34</f>
        <v>-1099</v>
      </c>
      <c r="Q35" s="34">
        <f>Q21-Q34</f>
        <v>0</v>
      </c>
      <c r="R35" s="35">
        <f t="shared" si="4"/>
        <v>-1099</v>
      </c>
    </row>
    <row r="36" spans="2:18" x14ac:dyDescent="0.25">
      <c r="B36" s="18" t="s">
        <v>64</v>
      </c>
      <c r="C36" s="26" t="s">
        <v>58</v>
      </c>
      <c r="D36" s="34">
        <f>D34-D21</f>
        <v>1071</v>
      </c>
      <c r="E36" s="36">
        <v>0</v>
      </c>
      <c r="F36" s="35">
        <f t="shared" si="0"/>
        <v>1071</v>
      </c>
      <c r="G36" s="34">
        <f>G34-G21</f>
        <v>1070.9699999999993</v>
      </c>
      <c r="H36" s="36">
        <v>0</v>
      </c>
      <c r="I36" s="35">
        <f t="shared" si="1"/>
        <v>1070.9699999999993</v>
      </c>
      <c r="J36" s="34">
        <f>J34-J21</f>
        <v>1099</v>
      </c>
      <c r="K36" s="36">
        <v>0</v>
      </c>
      <c r="L36" s="35">
        <f t="shared" si="2"/>
        <v>1099</v>
      </c>
      <c r="M36" s="34">
        <f>M34-M21</f>
        <v>1099</v>
      </c>
      <c r="N36" s="36">
        <v>0</v>
      </c>
      <c r="O36" s="35">
        <f t="shared" si="3"/>
        <v>1099</v>
      </c>
      <c r="P36" s="34">
        <f>P34-P21</f>
        <v>1099</v>
      </c>
      <c r="Q36" s="36">
        <v>0</v>
      </c>
      <c r="R36" s="35">
        <f t="shared" si="4"/>
        <v>1099</v>
      </c>
    </row>
    <row r="37" spans="2:18" ht="15.75" thickBot="1" x14ac:dyDescent="0.3">
      <c r="B37" s="27" t="s">
        <v>65</v>
      </c>
      <c r="C37" s="40" t="s">
        <v>84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0</v>
      </c>
      <c r="I37" s="42">
        <f>G37+H37</f>
        <v>0</v>
      </c>
      <c r="J37" s="41">
        <f>J35+J36</f>
        <v>0</v>
      </c>
      <c r="K37" s="41">
        <f>K35+K36</f>
        <v>0</v>
      </c>
      <c r="L37" s="42">
        <f>J37+K37</f>
        <v>0</v>
      </c>
      <c r="M37" s="41">
        <f>M35+M36</f>
        <v>0</v>
      </c>
      <c r="N37" s="41">
        <f>N35+N36</f>
        <v>0</v>
      </c>
      <c r="O37" s="42">
        <f>M37+N37</f>
        <v>0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66</v>
      </c>
      <c r="C38" s="43" t="s">
        <v>35</v>
      </c>
      <c r="D38" s="44">
        <f>SUM(D39:D40)</f>
        <v>113.08499999999999</v>
      </c>
      <c r="E38" s="44">
        <f>SUM(E39:E40)</f>
        <v>0</v>
      </c>
      <c r="F38" s="45">
        <f t="shared" si="0"/>
        <v>113.08499999999999</v>
      </c>
      <c r="G38" s="44">
        <f>SUM(G39:G40)</f>
        <v>113.08499999999999</v>
      </c>
      <c r="H38" s="44">
        <f>SUM(H39:H40)</f>
        <v>0</v>
      </c>
      <c r="I38" s="45">
        <f t="shared" ref="I38:I41" si="5">G38+H38</f>
        <v>113.08499999999999</v>
      </c>
      <c r="J38" s="44">
        <f>SUM(J39:J40)</f>
        <v>113.08499999999999</v>
      </c>
      <c r="K38" s="44">
        <f>SUM(K39:K40)</f>
        <v>0</v>
      </c>
      <c r="L38" s="45">
        <f t="shared" ref="L38:L41" si="6">J38+K38</f>
        <v>113.08499999999999</v>
      </c>
      <c r="M38" s="44">
        <f>SUM(M39:M40)</f>
        <v>113.08499999999999</v>
      </c>
      <c r="N38" s="44">
        <f>SUM(N39:N40)</f>
        <v>0</v>
      </c>
      <c r="O38" s="45">
        <f t="shared" ref="O38:O41" si="7">M38+N38</f>
        <v>113.08499999999999</v>
      </c>
      <c r="P38" s="44">
        <f>SUM(P39:P40)</f>
        <v>113.08499999999999</v>
      </c>
      <c r="Q38" s="44">
        <f>SUM(Q39:Q40)</f>
        <v>0</v>
      </c>
      <c r="R38" s="45">
        <f t="shared" ref="R38:R41" si="8">P38+Q38</f>
        <v>113.08499999999999</v>
      </c>
    </row>
    <row r="39" spans="2:18" x14ac:dyDescent="0.25">
      <c r="B39" s="50" t="s">
        <v>81</v>
      </c>
      <c r="C39" s="23" t="s">
        <v>52</v>
      </c>
      <c r="D39" s="32"/>
      <c r="E39" s="33"/>
      <c r="F39" s="31">
        <f t="shared" si="0"/>
        <v>0</v>
      </c>
      <c r="G39" s="32"/>
      <c r="H39" s="33"/>
      <c r="I39" s="31">
        <f t="shared" si="5"/>
        <v>0</v>
      </c>
      <c r="J39" s="32"/>
      <c r="K39" s="33"/>
      <c r="L39" s="31">
        <f t="shared" si="6"/>
        <v>0</v>
      </c>
      <c r="M39" s="32"/>
      <c r="N39" s="33"/>
      <c r="O39" s="31">
        <f t="shared" si="7"/>
        <v>0</v>
      </c>
      <c r="P39" s="32"/>
      <c r="Q39" s="33"/>
      <c r="R39" s="31">
        <f t="shared" si="8"/>
        <v>0</v>
      </c>
    </row>
    <row r="40" spans="2:18" ht="15.75" thickBot="1" x14ac:dyDescent="0.3">
      <c r="B40" s="52" t="s">
        <v>82</v>
      </c>
      <c r="C40" s="46" t="s">
        <v>38</v>
      </c>
      <c r="D40" s="47">
        <v>113.08499999999999</v>
      </c>
      <c r="E40" s="48"/>
      <c r="F40" s="42">
        <f t="shared" si="0"/>
        <v>113.08499999999999</v>
      </c>
      <c r="G40" s="47">
        <v>113.08499999999999</v>
      </c>
      <c r="H40" s="48"/>
      <c r="I40" s="42">
        <f t="shared" si="5"/>
        <v>113.08499999999999</v>
      </c>
      <c r="J40" s="47">
        <v>113.08499999999999</v>
      </c>
      <c r="K40" s="48"/>
      <c r="L40" s="42">
        <f t="shared" si="6"/>
        <v>113.08499999999999</v>
      </c>
      <c r="M40" s="47">
        <v>113.08499999999999</v>
      </c>
      <c r="N40" s="48"/>
      <c r="O40" s="42">
        <f t="shared" si="7"/>
        <v>113.08499999999999</v>
      </c>
      <c r="P40" s="47">
        <v>113.08499999999999</v>
      </c>
      <c r="Q40" s="48"/>
      <c r="R40" s="42">
        <f t="shared" si="8"/>
        <v>113.08499999999999</v>
      </c>
    </row>
    <row r="41" spans="2:18" ht="15.75" thickBot="1" x14ac:dyDescent="0.3">
      <c r="B41" s="51" t="s">
        <v>83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91</v>
      </c>
      <c r="D45" t="s">
        <v>53</v>
      </c>
      <c r="E45" t="s">
        <v>92</v>
      </c>
      <c r="J45" t="s">
        <v>54</v>
      </c>
    </row>
    <row r="46" spans="2:18" x14ac:dyDescent="0.25"/>
    <row r="47" spans="2:18" x14ac:dyDescent="0.25">
      <c r="B47" t="s">
        <v>93</v>
      </c>
      <c r="D47" t="s">
        <v>53</v>
      </c>
      <c r="E47" t="s">
        <v>94</v>
      </c>
      <c r="J47" t="s">
        <v>54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32767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2017-08-30T05:47:34Z</cp:lastPrinted>
  <dcterms:created xsi:type="dcterms:W3CDTF">2017-02-23T12:10:09Z</dcterms:created>
  <dcterms:modified xsi:type="dcterms:W3CDTF">2017-08-30T05:48:42Z</dcterms:modified>
</cp:coreProperties>
</file>