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1025"/>
  </bookViews>
  <sheets>
    <sheet name="Střednědobý výhled hospod. PO 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2" l="1"/>
  <c r="M21" i="2"/>
  <c r="J21" i="2"/>
  <c r="Q34" i="2" l="1"/>
  <c r="P34" i="2"/>
  <c r="N34" i="2"/>
  <c r="M34" i="2"/>
  <c r="K34" i="2"/>
  <c r="J34" i="2"/>
  <c r="H34" i="2"/>
  <c r="G34" i="2"/>
  <c r="I34" i="2" s="1"/>
  <c r="E34" i="2"/>
  <c r="D34" i="2"/>
  <c r="F34" i="2" l="1"/>
  <c r="R34" i="2"/>
  <c r="L34" i="2"/>
  <c r="O34" i="2"/>
  <c r="R41" i="2"/>
  <c r="R40" i="2"/>
  <c r="R39" i="2"/>
  <c r="Q38" i="2"/>
  <c r="Q33" i="2" s="1"/>
  <c r="P38" i="2"/>
  <c r="P33" i="2" s="1"/>
  <c r="R32" i="2"/>
  <c r="R31" i="2"/>
  <c r="R30" i="2"/>
  <c r="R29" i="2"/>
  <c r="R28" i="2"/>
  <c r="R27" i="2"/>
  <c r="R26" i="2"/>
  <c r="R25" i="2"/>
  <c r="R24" i="2"/>
  <c r="R23" i="2"/>
  <c r="R22" i="2"/>
  <c r="Q21" i="2"/>
  <c r="R20" i="2"/>
  <c r="R19" i="2"/>
  <c r="R18" i="2"/>
  <c r="R17" i="2"/>
  <c r="R16" i="2"/>
  <c r="R15" i="2"/>
  <c r="R14" i="2"/>
  <c r="R13" i="2"/>
  <c r="R38" i="2" l="1"/>
  <c r="Q35" i="2"/>
  <c r="Q37" i="2" s="1"/>
  <c r="R21" i="2"/>
  <c r="P35" i="2"/>
  <c r="P36" i="2"/>
  <c r="R36" i="2" s="1"/>
  <c r="R33" i="2"/>
  <c r="R35" i="2" l="1"/>
  <c r="P37" i="2"/>
  <c r="R37" i="2" s="1"/>
  <c r="O41" i="2"/>
  <c r="O40" i="2"/>
  <c r="O39" i="2"/>
  <c r="N38" i="2"/>
  <c r="N33" i="2" s="1"/>
  <c r="M38" i="2"/>
  <c r="M33" i="2" s="1"/>
  <c r="O32" i="2"/>
  <c r="O31" i="2"/>
  <c r="O30" i="2"/>
  <c r="O29" i="2"/>
  <c r="O28" i="2"/>
  <c r="O27" i="2"/>
  <c r="O26" i="2"/>
  <c r="O25" i="2"/>
  <c r="O24" i="2"/>
  <c r="O23" i="2"/>
  <c r="O22" i="2"/>
  <c r="N21" i="2"/>
  <c r="O20" i="2"/>
  <c r="O19" i="2"/>
  <c r="O18" i="2"/>
  <c r="O17" i="2"/>
  <c r="O16" i="2"/>
  <c r="O15" i="2"/>
  <c r="O14" i="2"/>
  <c r="O13" i="2"/>
  <c r="L41" i="2"/>
  <c r="I41" i="2"/>
  <c r="F41" i="2"/>
  <c r="L40" i="2"/>
  <c r="I40" i="2"/>
  <c r="F40" i="2"/>
  <c r="L39" i="2"/>
  <c r="I39" i="2"/>
  <c r="F39" i="2"/>
  <c r="K38" i="2"/>
  <c r="K33" i="2" s="1"/>
  <c r="J38" i="2"/>
  <c r="H38" i="2"/>
  <c r="H33" i="2" s="1"/>
  <c r="I38" i="2"/>
  <c r="E38" i="2"/>
  <c r="E33" i="2" s="1"/>
  <c r="L32" i="2"/>
  <c r="I32" i="2"/>
  <c r="F32" i="2"/>
  <c r="L31" i="2"/>
  <c r="I31" i="2"/>
  <c r="F31" i="2"/>
  <c r="L30" i="2"/>
  <c r="I30" i="2"/>
  <c r="F30" i="2"/>
  <c r="L29" i="2"/>
  <c r="I29" i="2"/>
  <c r="F29" i="2"/>
  <c r="L28" i="2"/>
  <c r="I28" i="2"/>
  <c r="F28" i="2"/>
  <c r="L27" i="2"/>
  <c r="I27" i="2"/>
  <c r="F27" i="2"/>
  <c r="L26" i="2"/>
  <c r="I26" i="2"/>
  <c r="F26" i="2"/>
  <c r="L25" i="2"/>
  <c r="I25" i="2"/>
  <c r="F25" i="2"/>
  <c r="L24" i="2"/>
  <c r="I24" i="2"/>
  <c r="F24" i="2"/>
  <c r="L23" i="2"/>
  <c r="I23" i="2"/>
  <c r="F23" i="2"/>
  <c r="L22" i="2"/>
  <c r="I22" i="2"/>
  <c r="F22" i="2"/>
  <c r="K21" i="2"/>
  <c r="H21" i="2"/>
  <c r="G21" i="2"/>
  <c r="E21" i="2"/>
  <c r="D21" i="2"/>
  <c r="D36" i="2" s="1"/>
  <c r="L20" i="2"/>
  <c r="I20" i="2"/>
  <c r="F20" i="2"/>
  <c r="L19" i="2"/>
  <c r="I19" i="2"/>
  <c r="F19" i="2"/>
  <c r="L18" i="2"/>
  <c r="I18" i="2"/>
  <c r="F18" i="2"/>
  <c r="L17" i="2"/>
  <c r="I17" i="2"/>
  <c r="F17" i="2"/>
  <c r="L16" i="2"/>
  <c r="I16" i="2"/>
  <c r="F16" i="2"/>
  <c r="L15" i="2"/>
  <c r="I15" i="2"/>
  <c r="F15" i="2"/>
  <c r="L14" i="2"/>
  <c r="I14" i="2"/>
  <c r="F14" i="2"/>
  <c r="L13" i="2"/>
  <c r="I13" i="2"/>
  <c r="F13" i="2"/>
  <c r="M36" i="2" l="1"/>
  <c r="O36" i="2" s="1"/>
  <c r="I21" i="2"/>
  <c r="F33" i="2"/>
  <c r="M35" i="2"/>
  <c r="F21" i="2"/>
  <c r="L21" i="2"/>
  <c r="I33" i="2"/>
  <c r="L38" i="2"/>
  <c r="O21" i="2"/>
  <c r="K35" i="2"/>
  <c r="K37" i="2" s="1"/>
  <c r="O33" i="2"/>
  <c r="N35" i="2"/>
  <c r="N37" i="2" s="1"/>
  <c r="O38" i="2"/>
  <c r="H35" i="2"/>
  <c r="H37" i="2" s="1"/>
  <c r="E35" i="2"/>
  <c r="E37" i="2" s="1"/>
  <c r="G35" i="2"/>
  <c r="F38" i="2"/>
  <c r="J33" i="2"/>
  <c r="M37" i="2" l="1"/>
  <c r="O37" i="2" s="1"/>
  <c r="O35" i="2"/>
  <c r="F36" i="2"/>
  <c r="I35" i="2"/>
  <c r="L33" i="2"/>
  <c r="G36" i="2"/>
  <c r="I36" i="2" s="1"/>
  <c r="D35" i="2"/>
  <c r="G37" i="2" l="1"/>
  <c r="I37" i="2" s="1"/>
  <c r="J36" i="2"/>
  <c r="L36" i="2" s="1"/>
  <c r="J35" i="2"/>
  <c r="D37" i="2"/>
  <c r="F37" i="2" s="1"/>
  <c r="F35" i="2"/>
  <c r="L35" i="2" l="1"/>
  <c r="J37" i="2"/>
  <c r="L37" i="2" s="1"/>
</calcChain>
</file>

<file path=xl/sharedStrings.xml><?xml version="1.0" encoding="utf-8"?>
<sst xmlns="http://schemas.openxmlformats.org/spreadsheetml/2006/main" count="107" uniqueCount="94">
  <si>
    <t>1.</t>
  </si>
  <si>
    <t>Tržby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</si>
  <si>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</si>
  <si>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</si>
  <si>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</si>
  <si>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</si>
  <si>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</si>
  <si>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</si>
  <si>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</si>
  <si>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</si>
  <si>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</si>
  <si>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</si>
  <si>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</si>
  <si>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</si>
  <si>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</si>
  <si>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</si>
  <si>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</si>
  <si>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</si>
  <si>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</si>
  <si>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</si>
  <si>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</si>
  <si>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</si>
  <si>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</si>
  <si>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</si>
  <si>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</si>
  <si>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</si>
  <si>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</si>
  <si>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</si>
  <si>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</si>
  <si>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</si>
  <si>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</si>
  <si>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</si>
  <si>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</si>
  <si>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</si>
  <si>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</si>
  <si>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Odvod</t>
  </si>
  <si>
    <t>20.</t>
  </si>
  <si>
    <t>21.</t>
  </si>
  <si>
    <t>ostatní</t>
  </si>
  <si>
    <t>22.</t>
  </si>
  <si>
    <t>Investiční dotace</t>
  </si>
  <si>
    <t xml:space="preserve">Poř.č. řádku </t>
  </si>
  <si>
    <t>Ukazatel</t>
  </si>
  <si>
    <t>Hlavní činnost</t>
  </si>
  <si>
    <t>Doplňková činnost</t>
  </si>
  <si>
    <t>Celkem</t>
  </si>
  <si>
    <t>a</t>
  </si>
  <si>
    <t>sl.1</t>
  </si>
  <si>
    <t>sl.2</t>
  </si>
  <si>
    <t>sl.3</t>
  </si>
  <si>
    <t>sl.1+sl.2</t>
  </si>
  <si>
    <t>v tom:  mzdy zaměstnanců</t>
  </si>
  <si>
    <t>v tom:  z provozu</t>
  </si>
  <si>
    <t>Podpis:</t>
  </si>
  <si>
    <t>A) Provozní hospodaření</t>
  </si>
  <si>
    <t>sl.4</t>
  </si>
  <si>
    <t>sl.3+sl.4</t>
  </si>
  <si>
    <t>Příspěvek zřizovatele - provozní</t>
  </si>
  <si>
    <t>Příspěvek zřizovatele - účelový (s vyúčtováním)</t>
  </si>
  <si>
    <t>Zúčtování 403 do výnosů</t>
  </si>
  <si>
    <t>Zapojení fondů do výnosů</t>
  </si>
  <si>
    <t>23.</t>
  </si>
  <si>
    <t>24.</t>
  </si>
  <si>
    <t>25.</t>
  </si>
  <si>
    <t>26.</t>
  </si>
  <si>
    <t>sl.5</t>
  </si>
  <si>
    <t>sl.6</t>
  </si>
  <si>
    <t>sl.5+sl.6</t>
  </si>
  <si>
    <t>sl.7</t>
  </si>
  <si>
    <t>sl.8</t>
  </si>
  <si>
    <t>sl.7+sl.8</t>
  </si>
  <si>
    <t>sl.9</t>
  </si>
  <si>
    <t>sl.10</t>
  </si>
  <si>
    <t>sl.9+sl.10</t>
  </si>
  <si>
    <t>Rozpočet předchozího roku</t>
  </si>
  <si>
    <t>Rozpočet aktuálního roku</t>
  </si>
  <si>
    <t>Výhled roku X</t>
  </si>
  <si>
    <t>Výhled roku X+1</t>
  </si>
  <si>
    <t>Výsledek hospodaření bez příspěvku zřizovatele</t>
  </si>
  <si>
    <t>27.</t>
  </si>
  <si>
    <t>28.</t>
  </si>
  <si>
    <t>29.</t>
  </si>
  <si>
    <t>Výsledek hospodaření</t>
  </si>
  <si>
    <t>Odvod (rozpis viz níže)</t>
  </si>
  <si>
    <t>Výhled roku X+2</t>
  </si>
  <si>
    <t>Střednědobý výhled rozpočtu hospodaření příspěvkové organizace na období let 2019-2020</t>
  </si>
  <si>
    <t>Provozní dotace z jiných zdrojů mimo SMCH</t>
  </si>
  <si>
    <t>Název organizace: Základní škola Chomutov, Na Příkopech 895</t>
  </si>
  <si>
    <t>IČO: 46789685</t>
  </si>
  <si>
    <t>Sídlo: Na Příkopech 895, 430 01 Chomutov</t>
  </si>
  <si>
    <t>Sestavil dne:  25. 9. 2017</t>
  </si>
  <si>
    <t>Schválil dne: 25.9.2017</t>
  </si>
  <si>
    <t>Jméno: Mgr. Miloslav Hons</t>
  </si>
  <si>
    <t>Jméno: Bc. Marcela Moravcová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</si>
</sst>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horizontal="left"/>
    </xf>
    <xf numFmtId="0" fontId="4" fillId="0" borderId="25" xfId="0" applyFont="1" applyBorder="1"/>
    <xf numFmtId="0" fontId="0" fillId="0" borderId="25" xfId="0" applyBorder="1"/>
    <xf numFmtId="0" fontId="0" fillId="0" borderId="25" xfId="0" applyBorder="1" applyAlignment="1">
      <alignment horizontal="left" indent="5"/>
    </xf>
    <xf numFmtId="0" fontId="1" fillId="0" borderId="25" xfId="0" applyFont="1" applyBorder="1"/>
    <xf numFmtId="0" fontId="1" fillId="0" borderId="27" xfId="0" applyFont="1" applyBorder="1" applyAlignment="1">
      <alignment horizontal="center"/>
    </xf>
    <xf numFmtId="0" fontId="1" fillId="0" borderId="3" xfId="0" applyFont="1" applyBorder="1"/>
    <xf numFmtId="164" fontId="2" fillId="0" borderId="18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right"/>
    </xf>
    <xf numFmtId="164" fontId="0" fillId="0" borderId="2" xfId="0" applyNumberFormat="1" applyBorder="1"/>
    <xf numFmtId="164" fontId="0" fillId="0" borderId="1" xfId="0" applyNumberFormat="1" applyBorder="1"/>
    <xf numFmtId="164" fontId="1" fillId="0" borderId="2" xfId="0" applyNumberFormat="1" applyFont="1" applyBorder="1"/>
    <xf numFmtId="164" fontId="6" fillId="0" borderId="17" xfId="0" applyNumberFormat="1" applyFont="1" applyBorder="1" applyAlignment="1">
      <alignment horizontal="right"/>
    </xf>
    <xf numFmtId="164" fontId="0" fillId="0" borderId="28" xfId="0" applyNumberFormat="1" applyBorder="1"/>
    <xf numFmtId="164" fontId="0" fillId="0" borderId="29" xfId="0" applyNumberFormat="1" applyBorder="1"/>
    <xf numFmtId="164" fontId="2" fillId="0" borderId="30" xfId="0" applyNumberFormat="1" applyFont="1" applyBorder="1" applyAlignment="1">
      <alignment horizontal="right"/>
    </xf>
    <xf numFmtId="0" fontId="1" fillId="0" borderId="26" xfId="0" applyFont="1" applyBorder="1" applyAlignment="1">
      <alignment horizontal="left"/>
    </xf>
    <xf numFmtId="164" fontId="1" fillId="0" borderId="13" xfId="0" applyNumberFormat="1" applyFont="1" applyBorder="1"/>
    <xf numFmtId="164" fontId="2" fillId="0" borderId="31" xfId="0" applyNumberFormat="1" applyFont="1" applyBorder="1" applyAlignment="1">
      <alignment horizontal="right"/>
    </xf>
    <xf numFmtId="0" fontId="1" fillId="0" borderId="23" xfId="0" applyFont="1" applyBorder="1"/>
    <xf numFmtId="164" fontId="1" fillId="0" borderId="11" xfId="0" applyNumberFormat="1" applyFont="1" applyBorder="1"/>
    <xf numFmtId="164" fontId="6" fillId="0" borderId="6" xfId="0" applyNumberFormat="1" applyFont="1" applyBorder="1" applyAlignment="1">
      <alignment horizontal="right"/>
    </xf>
    <xf numFmtId="0" fontId="0" fillId="0" borderId="26" xfId="0" applyBorder="1" applyAlignment="1">
      <alignment horizontal="left" indent="5"/>
    </xf>
    <xf numFmtId="164" fontId="0" fillId="0" borderId="13" xfId="0" applyNumberFormat="1" applyBorder="1"/>
    <xf numFmtId="164" fontId="0" fillId="0" borderId="8" xfId="0" applyNumberFormat="1" applyBorder="1"/>
    <xf numFmtId="0" fontId="1" fillId="0" borderId="23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5" fillId="3" borderId="25" xfId="0" applyFont="1" applyFill="1" applyBorder="1"/>
    <xf numFmtId="164" fontId="1" fillId="2" borderId="1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R112"/>
  <sheetViews>
    <sheetView showGridLines="0" tabSelected="1" topLeftCell="A22" zoomScaleNormal="100" workbookViewId="0">
      <selection activeCell="D45" sqref="D45"/>
    </sheetView>
  </sheetViews>
  <sheetFormatPr defaultColWidth="9.140625" defaultRowHeight="15" zeroHeight="1" x14ac:dyDescent="0.25"/>
  <cols>
    <col min="1" max="1" width="3.140625" customWidth="1"/>
    <col min="2" max="2" width="7.28515625" customWidth="1"/>
    <col min="3" max="3" width="50.42578125" customWidth="1"/>
    <col min="4" max="18" width="10.7109375" customWidth="1"/>
  </cols>
  <sheetData>
    <row r="1" spans="2:18" x14ac:dyDescent="0.25"/>
    <row r="2" spans="2:18" ht="21" x14ac:dyDescent="0.35">
      <c r="B2" s="2" t="s">
        <v>85</v>
      </c>
    </row>
    <row r="3" spans="2:18" x14ac:dyDescent="0.25"/>
    <row r="4" spans="2:18" x14ac:dyDescent="0.25">
      <c r="B4" t="s">
        <v>87</v>
      </c>
    </row>
    <row r="5" spans="2:18" x14ac:dyDescent="0.25">
      <c r="B5" t="s">
        <v>88</v>
      </c>
    </row>
    <row r="6" spans="2:18" x14ac:dyDescent="0.25">
      <c r="B6" t="s">
        <v>89</v>
      </c>
    </row>
    <row r="7" spans="2:18" x14ac:dyDescent="0.25"/>
    <row r="8" spans="2:18" x14ac:dyDescent="0.25">
      <c r="B8" s="1" t="s">
        <v>54</v>
      </c>
    </row>
    <row r="9" spans="2:18" ht="15.75" thickBot="1" x14ac:dyDescent="0.3">
      <c r="E9">
        <v>2016</v>
      </c>
      <c r="H9">
        <v>2017</v>
      </c>
      <c r="K9">
        <v>2018</v>
      </c>
      <c r="N9">
        <v>2019</v>
      </c>
      <c r="Q9">
        <v>2020</v>
      </c>
    </row>
    <row r="10" spans="2:18" x14ac:dyDescent="0.25">
      <c r="B10" s="56" t="s">
        <v>41</v>
      </c>
      <c r="C10" s="58" t="s">
        <v>42</v>
      </c>
      <c r="D10" s="53" t="s">
        <v>74</v>
      </c>
      <c r="E10" s="54"/>
      <c r="F10" s="55"/>
      <c r="G10" s="60" t="s">
        <v>75</v>
      </c>
      <c r="H10" s="54"/>
      <c r="I10" s="61"/>
      <c r="J10" s="53" t="s">
        <v>76</v>
      </c>
      <c r="K10" s="54"/>
      <c r="L10" s="55"/>
      <c r="M10" s="53" t="s">
        <v>77</v>
      </c>
      <c r="N10" s="54"/>
      <c r="O10" s="55"/>
      <c r="P10" s="53" t="s">
        <v>84</v>
      </c>
      <c r="Q10" s="54"/>
      <c r="R10" s="55"/>
    </row>
    <row r="11" spans="2:18" ht="30.75" thickBot="1" x14ac:dyDescent="0.3">
      <c r="B11" s="57"/>
      <c r="C11" s="59"/>
      <c r="D11" s="8" t="s">
        <v>43</v>
      </c>
      <c r="E11" s="9" t="s">
        <v>44</v>
      </c>
      <c r="F11" s="10" t="s">
        <v>45</v>
      </c>
      <c r="G11" s="11" t="s">
        <v>43</v>
      </c>
      <c r="H11" s="9" t="s">
        <v>44</v>
      </c>
      <c r="I11" s="12" t="s">
        <v>45</v>
      </c>
      <c r="J11" s="8" t="s">
        <v>43</v>
      </c>
      <c r="K11" s="9" t="s">
        <v>44</v>
      </c>
      <c r="L11" s="10" t="s">
        <v>45</v>
      </c>
      <c r="M11" s="8" t="s">
        <v>43</v>
      </c>
      <c r="N11" s="9" t="s">
        <v>44</v>
      </c>
      <c r="O11" s="10" t="s">
        <v>45</v>
      </c>
      <c r="P11" s="8" t="s">
        <v>43</v>
      </c>
      <c r="Q11" s="9" t="s">
        <v>44</v>
      </c>
      <c r="R11" s="10" t="s">
        <v>45</v>
      </c>
    </row>
    <row r="12" spans="2:18" x14ac:dyDescent="0.25">
      <c r="B12" s="16"/>
      <c r="C12" s="19" t="s">
        <v>46</v>
      </c>
      <c r="D12" s="13" t="s">
        <v>47</v>
      </c>
      <c r="E12" s="14" t="s">
        <v>48</v>
      </c>
      <c r="F12" s="15" t="s">
        <v>50</v>
      </c>
      <c r="G12" s="6" t="s">
        <v>49</v>
      </c>
      <c r="H12" s="4" t="s">
        <v>55</v>
      </c>
      <c r="I12" s="7" t="s">
        <v>56</v>
      </c>
      <c r="J12" s="3" t="s">
        <v>65</v>
      </c>
      <c r="K12" s="4" t="s">
        <v>66</v>
      </c>
      <c r="L12" s="5" t="s">
        <v>67</v>
      </c>
      <c r="M12" s="3" t="s">
        <v>68</v>
      </c>
      <c r="N12" s="4" t="s">
        <v>69</v>
      </c>
      <c r="O12" s="5" t="s">
        <v>70</v>
      </c>
      <c r="P12" s="3" t="s">
        <v>71</v>
      </c>
      <c r="Q12" s="4" t="s">
        <v>72</v>
      </c>
      <c r="R12" s="5" t="s">
        <v>73</v>
      </c>
    </row>
    <row r="13" spans="2:18" x14ac:dyDescent="0.25">
      <c r="B13" s="17" t="s">
        <v>0</v>
      </c>
      <c r="C13" s="20" t="s">
        <v>1</v>
      </c>
      <c r="D13" s="28">
        <v>2108</v>
      </c>
      <c r="E13" s="29"/>
      <c r="F13" s="30">
        <f>D13+E13</f>
        <v>2108</v>
      </c>
      <c r="G13" s="28">
        <v>3460</v>
      </c>
      <c r="H13" s="29"/>
      <c r="I13" s="30">
        <f>G13+H13</f>
        <v>3460</v>
      </c>
      <c r="J13" s="28">
        <v>2350</v>
      </c>
      <c r="K13" s="29"/>
      <c r="L13" s="30">
        <f>J13+K13</f>
        <v>2350</v>
      </c>
      <c r="M13" s="28">
        <v>2400</v>
      </c>
      <c r="N13" s="29"/>
      <c r="O13" s="30">
        <f>M13+N13</f>
        <v>2400</v>
      </c>
      <c r="P13" s="28">
        <v>2400</v>
      </c>
      <c r="Q13" s="29"/>
      <c r="R13" s="30">
        <f>P13+Q13</f>
        <v>2400</v>
      </c>
    </row>
    <row r="14" spans="2:18" x14ac:dyDescent="0.25">
      <c r="B14" s="17" t="s">
        <v>2</v>
      </c>
      <c r="C14" s="22" t="s">
        <v>58</v>
      </c>
      <c r="D14" s="31"/>
      <c r="E14" s="32"/>
      <c r="F14" s="30">
        <f t="shared" ref="F14:F41" si="0">D14+E14</f>
        <v>0</v>
      </c>
      <c r="G14" s="31">
        <v>42</v>
      </c>
      <c r="H14" s="32"/>
      <c r="I14" s="30">
        <f t="shared" ref="I14:I36" si="1">G14+H14</f>
        <v>42</v>
      </c>
      <c r="J14" s="31">
        <v>42</v>
      </c>
      <c r="K14" s="32"/>
      <c r="L14" s="30">
        <f t="shared" ref="L14:L36" si="2">J14+K14</f>
        <v>42</v>
      </c>
      <c r="M14" s="31">
        <v>42</v>
      </c>
      <c r="N14" s="32"/>
      <c r="O14" s="30">
        <f t="shared" ref="O14:O36" si="3">M14+N14</f>
        <v>42</v>
      </c>
      <c r="P14" s="31">
        <v>42</v>
      </c>
      <c r="Q14" s="32"/>
      <c r="R14" s="30">
        <f t="shared" ref="R14:R36" si="4">P14+Q14</f>
        <v>42</v>
      </c>
    </row>
    <row r="15" spans="2:18" x14ac:dyDescent="0.25">
      <c r="B15" s="17" t="s">
        <v>4</v>
      </c>
      <c r="C15" s="21" t="s">
        <v>86</v>
      </c>
      <c r="D15" s="28">
        <v>22401</v>
      </c>
      <c r="E15" s="29"/>
      <c r="F15" s="30">
        <f t="shared" si="0"/>
        <v>22401</v>
      </c>
      <c r="G15" s="28">
        <v>27007.5</v>
      </c>
      <c r="H15" s="29"/>
      <c r="I15" s="30">
        <f t="shared" si="1"/>
        <v>27007.5</v>
      </c>
      <c r="J15" s="28">
        <v>28000</v>
      </c>
      <c r="K15" s="29"/>
      <c r="L15" s="30">
        <f t="shared" si="2"/>
        <v>28000</v>
      </c>
      <c r="M15" s="28">
        <v>29000</v>
      </c>
      <c r="N15" s="29"/>
      <c r="O15" s="30">
        <f t="shared" si="3"/>
        <v>29000</v>
      </c>
      <c r="P15" s="28">
        <v>29000</v>
      </c>
      <c r="Q15" s="29"/>
      <c r="R15" s="30">
        <f t="shared" si="4"/>
        <v>29000</v>
      </c>
    </row>
    <row r="16" spans="2:18" x14ac:dyDescent="0.25">
      <c r="B16" s="17" t="s">
        <v>6</v>
      </c>
      <c r="C16" s="22" t="s">
        <v>59</v>
      </c>
      <c r="D16" s="28"/>
      <c r="E16" s="29"/>
      <c r="F16" s="30">
        <f t="shared" si="0"/>
        <v>0</v>
      </c>
      <c r="G16" s="28"/>
      <c r="H16" s="29"/>
      <c r="I16" s="30">
        <f t="shared" si="1"/>
        <v>0</v>
      </c>
      <c r="J16" s="28"/>
      <c r="K16" s="29"/>
      <c r="L16" s="30">
        <f t="shared" si="2"/>
        <v>0</v>
      </c>
      <c r="M16" s="28"/>
      <c r="N16" s="29"/>
      <c r="O16" s="30">
        <f t="shared" si="3"/>
        <v>0</v>
      </c>
      <c r="P16" s="28"/>
      <c r="Q16" s="29"/>
      <c r="R16" s="30">
        <f t="shared" si="4"/>
        <v>0</v>
      </c>
    </row>
    <row r="17" spans="2:18" x14ac:dyDescent="0.25">
      <c r="B17" s="17" t="s">
        <v>8</v>
      </c>
      <c r="C17" s="22" t="s">
        <v>60</v>
      </c>
      <c r="D17" s="28">
        <v>60</v>
      </c>
      <c r="E17" s="29"/>
      <c r="F17" s="30">
        <f t="shared" si="0"/>
        <v>60</v>
      </c>
      <c r="G17" s="28"/>
      <c r="H17" s="29"/>
      <c r="I17" s="30">
        <f t="shared" si="1"/>
        <v>0</v>
      </c>
      <c r="J17" s="28">
        <v>100</v>
      </c>
      <c r="K17" s="29"/>
      <c r="L17" s="30">
        <f t="shared" si="2"/>
        <v>100</v>
      </c>
      <c r="M17" s="28">
        <v>100</v>
      </c>
      <c r="N17" s="29"/>
      <c r="O17" s="30">
        <f t="shared" si="3"/>
        <v>100</v>
      </c>
      <c r="P17" s="28">
        <v>100</v>
      </c>
      <c r="Q17" s="29"/>
      <c r="R17" s="30">
        <f t="shared" si="4"/>
        <v>100</v>
      </c>
    </row>
    <row r="18" spans="2:18" x14ac:dyDescent="0.25">
      <c r="B18" s="17" t="s">
        <v>10</v>
      </c>
      <c r="C18" s="23" t="s">
        <v>3</v>
      </c>
      <c r="D18" s="31">
        <v>1132</v>
      </c>
      <c r="E18" s="32"/>
      <c r="F18" s="30">
        <f t="shared" si="0"/>
        <v>1132</v>
      </c>
      <c r="G18" s="31"/>
      <c r="H18" s="32"/>
      <c r="I18" s="30">
        <f t="shared" si="1"/>
        <v>0</v>
      </c>
      <c r="J18" s="31"/>
      <c r="K18" s="32"/>
      <c r="L18" s="30">
        <f t="shared" si="2"/>
        <v>0</v>
      </c>
      <c r="M18" s="31"/>
      <c r="N18" s="32"/>
      <c r="O18" s="30">
        <f t="shared" si="3"/>
        <v>0</v>
      </c>
      <c r="P18" s="31"/>
      <c r="Q18" s="32"/>
      <c r="R18" s="30">
        <f t="shared" si="4"/>
        <v>0</v>
      </c>
    </row>
    <row r="19" spans="2:18" x14ac:dyDescent="0.25">
      <c r="B19" s="17" t="s">
        <v>12</v>
      </c>
      <c r="C19" s="23" t="s">
        <v>5</v>
      </c>
      <c r="D19" s="31"/>
      <c r="E19" s="32"/>
      <c r="F19" s="30">
        <f t="shared" si="0"/>
        <v>0</v>
      </c>
      <c r="G19" s="31"/>
      <c r="H19" s="32"/>
      <c r="I19" s="30">
        <f t="shared" si="1"/>
        <v>0</v>
      </c>
      <c r="J19" s="31">
        <v>210</v>
      </c>
      <c r="K19" s="32"/>
      <c r="L19" s="30">
        <f t="shared" si="2"/>
        <v>210</v>
      </c>
      <c r="M19" s="31">
        <v>210</v>
      </c>
      <c r="N19" s="32"/>
      <c r="O19" s="30">
        <f t="shared" si="3"/>
        <v>210</v>
      </c>
      <c r="P19" s="31">
        <v>210</v>
      </c>
      <c r="Q19" s="32"/>
      <c r="R19" s="30">
        <f t="shared" si="4"/>
        <v>210</v>
      </c>
    </row>
    <row r="20" spans="2:18" x14ac:dyDescent="0.25">
      <c r="B20" s="17" t="s">
        <v>14</v>
      </c>
      <c r="C20" s="24" t="s">
        <v>7</v>
      </c>
      <c r="D20" s="31"/>
      <c r="E20" s="32"/>
      <c r="F20" s="30">
        <f t="shared" si="0"/>
        <v>0</v>
      </c>
      <c r="G20" s="31"/>
      <c r="H20" s="32"/>
      <c r="I20" s="30">
        <f t="shared" si="1"/>
        <v>0</v>
      </c>
      <c r="J20" s="31"/>
      <c r="K20" s="32"/>
      <c r="L20" s="30">
        <f t="shared" si="2"/>
        <v>0</v>
      </c>
      <c r="M20" s="31"/>
      <c r="N20" s="32"/>
      <c r="O20" s="30">
        <f t="shared" si="3"/>
        <v>0</v>
      </c>
      <c r="P20" s="31"/>
      <c r="Q20" s="32"/>
      <c r="R20" s="30">
        <f t="shared" si="4"/>
        <v>0</v>
      </c>
    </row>
    <row r="21" spans="2:18" x14ac:dyDescent="0.25">
      <c r="B21" s="18" t="s">
        <v>16</v>
      </c>
      <c r="C21" s="25" t="s">
        <v>9</v>
      </c>
      <c r="D21" s="33">
        <f>SUM(D13:D18)</f>
        <v>25701</v>
      </c>
      <c r="E21" s="33">
        <f>SUM(E13:E18)</f>
        <v>0</v>
      </c>
      <c r="F21" s="34">
        <f t="shared" si="0"/>
        <v>25701</v>
      </c>
      <c r="G21" s="33">
        <f>SUM(G13:G18)</f>
        <v>30509.5</v>
      </c>
      <c r="H21" s="33">
        <f>SUM(H13:H18)</f>
        <v>0</v>
      </c>
      <c r="I21" s="34">
        <f t="shared" si="1"/>
        <v>30509.5</v>
      </c>
      <c r="J21" s="33">
        <f>SUM(J13:J19)</f>
        <v>30702</v>
      </c>
      <c r="K21" s="33">
        <f>SUM(K13:K18)</f>
        <v>0</v>
      </c>
      <c r="L21" s="34">
        <f t="shared" si="2"/>
        <v>30702</v>
      </c>
      <c r="M21" s="33">
        <f>SUM(M13:M19)</f>
        <v>31752</v>
      </c>
      <c r="N21" s="33">
        <f>SUM(N13:N18)</f>
        <v>0</v>
      </c>
      <c r="O21" s="34">
        <f t="shared" si="3"/>
        <v>31752</v>
      </c>
      <c r="P21" s="33">
        <f>SUM(P13:P19)</f>
        <v>31752</v>
      </c>
      <c r="Q21" s="33">
        <f>SUM(Q13:Q18)</f>
        <v>0</v>
      </c>
      <c r="R21" s="34">
        <f t="shared" si="4"/>
        <v>31752</v>
      </c>
    </row>
    <row r="22" spans="2:18" x14ac:dyDescent="0.25">
      <c r="B22" s="17" t="s">
        <v>18</v>
      </c>
      <c r="C22" s="23" t="s">
        <v>11</v>
      </c>
      <c r="D22" s="31">
        <v>217</v>
      </c>
      <c r="E22" s="32"/>
      <c r="F22" s="30">
        <f t="shared" si="0"/>
        <v>217</v>
      </c>
      <c r="G22" s="31">
        <v>375</v>
      </c>
      <c r="H22" s="32"/>
      <c r="I22" s="30">
        <f t="shared" si="1"/>
        <v>375</v>
      </c>
      <c r="J22" s="31">
        <v>590</v>
      </c>
      <c r="K22" s="32"/>
      <c r="L22" s="30">
        <f t="shared" si="2"/>
        <v>590</v>
      </c>
      <c r="M22" s="31">
        <v>590</v>
      </c>
      <c r="N22" s="32"/>
      <c r="O22" s="30">
        <f t="shared" si="3"/>
        <v>590</v>
      </c>
      <c r="P22" s="31">
        <v>590</v>
      </c>
      <c r="Q22" s="32"/>
      <c r="R22" s="30">
        <f t="shared" si="4"/>
        <v>590</v>
      </c>
    </row>
    <row r="23" spans="2:18" x14ac:dyDescent="0.25">
      <c r="B23" s="17" t="s">
        <v>20</v>
      </c>
      <c r="C23" s="23" t="s">
        <v>13</v>
      </c>
      <c r="D23" s="31">
        <v>2223</v>
      </c>
      <c r="E23" s="32"/>
      <c r="F23" s="30">
        <f t="shared" si="0"/>
        <v>2223</v>
      </c>
      <c r="G23" s="31">
        <v>2390.5</v>
      </c>
      <c r="H23" s="32"/>
      <c r="I23" s="30">
        <f t="shared" si="1"/>
        <v>2390.5</v>
      </c>
      <c r="J23" s="31">
        <v>2415</v>
      </c>
      <c r="K23" s="32"/>
      <c r="L23" s="30">
        <f t="shared" si="2"/>
        <v>2415</v>
      </c>
      <c r="M23" s="31">
        <v>2415</v>
      </c>
      <c r="N23" s="32"/>
      <c r="O23" s="30">
        <f t="shared" si="3"/>
        <v>2415</v>
      </c>
      <c r="P23" s="31">
        <v>2415</v>
      </c>
      <c r="Q23" s="32"/>
      <c r="R23" s="30">
        <f t="shared" si="4"/>
        <v>2415</v>
      </c>
    </row>
    <row r="24" spans="2:18" x14ac:dyDescent="0.25">
      <c r="B24" s="17" t="s">
        <v>21</v>
      </c>
      <c r="C24" s="23" t="s">
        <v>15</v>
      </c>
      <c r="D24" s="31">
        <v>2128</v>
      </c>
      <c r="E24" s="32"/>
      <c r="F24" s="30">
        <f t="shared" si="0"/>
        <v>2128</v>
      </c>
      <c r="G24" s="31">
        <v>2128</v>
      </c>
      <c r="H24" s="32"/>
      <c r="I24" s="30">
        <f t="shared" si="1"/>
        <v>2128</v>
      </c>
      <c r="J24" s="31">
        <v>2235</v>
      </c>
      <c r="K24" s="32"/>
      <c r="L24" s="30">
        <f t="shared" si="2"/>
        <v>2235</v>
      </c>
      <c r="M24" s="31">
        <v>2235</v>
      </c>
      <c r="N24" s="32"/>
      <c r="O24" s="30">
        <f t="shared" si="3"/>
        <v>2235</v>
      </c>
      <c r="P24" s="31">
        <v>2235</v>
      </c>
      <c r="Q24" s="32"/>
      <c r="R24" s="30">
        <f t="shared" si="4"/>
        <v>2235</v>
      </c>
    </row>
    <row r="25" spans="2:18" x14ac:dyDescent="0.25">
      <c r="B25" s="17" t="s">
        <v>23</v>
      </c>
      <c r="C25" s="23" t="s">
        <v>17</v>
      </c>
      <c r="D25" s="31">
        <v>1416</v>
      </c>
      <c r="E25" s="32"/>
      <c r="F25" s="30">
        <f t="shared" si="0"/>
        <v>1416</v>
      </c>
      <c r="G25" s="31">
        <v>1551</v>
      </c>
      <c r="H25" s="32"/>
      <c r="I25" s="30">
        <f t="shared" si="1"/>
        <v>1551</v>
      </c>
      <c r="J25" s="31">
        <v>700</v>
      </c>
      <c r="K25" s="32"/>
      <c r="L25" s="30">
        <f t="shared" si="2"/>
        <v>700</v>
      </c>
      <c r="M25" s="31">
        <v>700</v>
      </c>
      <c r="N25" s="32"/>
      <c r="O25" s="30">
        <f t="shared" si="3"/>
        <v>700</v>
      </c>
      <c r="P25" s="31">
        <v>700</v>
      </c>
      <c r="Q25" s="32"/>
      <c r="R25" s="30">
        <f t="shared" si="4"/>
        <v>700</v>
      </c>
    </row>
    <row r="26" spans="2:18" x14ac:dyDescent="0.25">
      <c r="B26" s="17" t="s">
        <v>25</v>
      </c>
      <c r="C26" s="23" t="s">
        <v>19</v>
      </c>
      <c r="D26" s="31">
        <v>22401</v>
      </c>
      <c r="E26" s="32"/>
      <c r="F26" s="30">
        <f t="shared" si="0"/>
        <v>22401</v>
      </c>
      <c r="G26" s="31">
        <v>27058</v>
      </c>
      <c r="H26" s="32"/>
      <c r="I26" s="30">
        <f t="shared" si="1"/>
        <v>27058</v>
      </c>
      <c r="J26" s="31">
        <v>28000</v>
      </c>
      <c r="K26" s="32"/>
      <c r="L26" s="30">
        <f t="shared" si="2"/>
        <v>28000</v>
      </c>
      <c r="M26" s="31">
        <v>29000</v>
      </c>
      <c r="N26" s="32"/>
      <c r="O26" s="30">
        <f t="shared" si="3"/>
        <v>29000</v>
      </c>
      <c r="P26" s="31">
        <v>29000</v>
      </c>
      <c r="Q26" s="32"/>
      <c r="R26" s="30">
        <f t="shared" si="4"/>
        <v>29000</v>
      </c>
    </row>
    <row r="27" spans="2:18" x14ac:dyDescent="0.25">
      <c r="B27" s="17" t="s">
        <v>27</v>
      </c>
      <c r="C27" s="23" t="s">
        <v>51</v>
      </c>
      <c r="D27" s="31"/>
      <c r="E27" s="32"/>
      <c r="F27" s="30">
        <f t="shared" si="0"/>
        <v>0</v>
      </c>
      <c r="G27" s="31"/>
      <c r="H27" s="32"/>
      <c r="I27" s="30">
        <f t="shared" si="1"/>
        <v>0</v>
      </c>
      <c r="J27" s="31"/>
      <c r="K27" s="32"/>
      <c r="L27" s="30">
        <f t="shared" si="2"/>
        <v>0</v>
      </c>
      <c r="M27" s="31"/>
      <c r="N27" s="32"/>
      <c r="O27" s="30">
        <f t="shared" si="3"/>
        <v>0</v>
      </c>
      <c r="P27" s="31"/>
      <c r="Q27" s="32"/>
      <c r="R27" s="30">
        <f t="shared" si="4"/>
        <v>0</v>
      </c>
    </row>
    <row r="28" spans="2:18" x14ac:dyDescent="0.25">
      <c r="B28" s="17" t="s">
        <v>29</v>
      </c>
      <c r="C28" s="24" t="s">
        <v>22</v>
      </c>
      <c r="D28" s="31"/>
      <c r="E28" s="32"/>
      <c r="F28" s="30">
        <f t="shared" si="0"/>
        <v>0</v>
      </c>
      <c r="G28" s="31"/>
      <c r="H28" s="32"/>
      <c r="I28" s="30">
        <f t="shared" si="1"/>
        <v>0</v>
      </c>
      <c r="J28" s="31"/>
      <c r="K28" s="32"/>
      <c r="L28" s="30">
        <f t="shared" si="2"/>
        <v>0</v>
      </c>
      <c r="M28" s="31"/>
      <c r="N28" s="32"/>
      <c r="O28" s="30">
        <f t="shared" si="3"/>
        <v>0</v>
      </c>
      <c r="P28" s="31"/>
      <c r="Q28" s="32"/>
      <c r="R28" s="30">
        <f t="shared" si="4"/>
        <v>0</v>
      </c>
    </row>
    <row r="29" spans="2:18" x14ac:dyDescent="0.25">
      <c r="B29" s="17" t="s">
        <v>31</v>
      </c>
      <c r="C29" s="23" t="s">
        <v>24</v>
      </c>
      <c r="D29" s="31"/>
      <c r="E29" s="32"/>
      <c r="F29" s="30">
        <f t="shared" si="0"/>
        <v>0</v>
      </c>
      <c r="G29" s="31"/>
      <c r="H29" s="32"/>
      <c r="I29" s="30">
        <f t="shared" si="1"/>
        <v>0</v>
      </c>
      <c r="J29" s="31"/>
      <c r="K29" s="32"/>
      <c r="L29" s="30">
        <f t="shared" si="2"/>
        <v>0</v>
      </c>
      <c r="M29" s="31"/>
      <c r="N29" s="32"/>
      <c r="O29" s="30">
        <f t="shared" si="3"/>
        <v>0</v>
      </c>
      <c r="P29" s="31"/>
      <c r="Q29" s="32"/>
      <c r="R29" s="30">
        <f t="shared" si="4"/>
        <v>0</v>
      </c>
    </row>
    <row r="30" spans="2:18" x14ac:dyDescent="0.25">
      <c r="B30" s="17" t="s">
        <v>33</v>
      </c>
      <c r="C30" s="23" t="s">
        <v>26</v>
      </c>
      <c r="D30" s="31"/>
      <c r="E30" s="32"/>
      <c r="F30" s="30">
        <f t="shared" si="0"/>
        <v>0</v>
      </c>
      <c r="G30" s="31"/>
      <c r="H30" s="32"/>
      <c r="I30" s="30">
        <f t="shared" si="1"/>
        <v>0</v>
      </c>
      <c r="J30" s="31"/>
      <c r="K30" s="32"/>
      <c r="L30" s="30">
        <f t="shared" si="2"/>
        <v>0</v>
      </c>
      <c r="M30" s="31"/>
      <c r="N30" s="32"/>
      <c r="O30" s="30">
        <f t="shared" si="3"/>
        <v>0</v>
      </c>
      <c r="P30" s="31"/>
      <c r="Q30" s="32"/>
      <c r="R30" s="30">
        <f t="shared" si="4"/>
        <v>0</v>
      </c>
    </row>
    <row r="31" spans="2:18" x14ac:dyDescent="0.25">
      <c r="B31" s="17" t="s">
        <v>34</v>
      </c>
      <c r="C31" s="23" t="s">
        <v>28</v>
      </c>
      <c r="D31" s="31">
        <v>566</v>
      </c>
      <c r="E31" s="32"/>
      <c r="F31" s="30">
        <f t="shared" si="0"/>
        <v>566</v>
      </c>
      <c r="G31" s="31">
        <v>600</v>
      </c>
      <c r="H31" s="32"/>
      <c r="I31" s="30">
        <f t="shared" si="1"/>
        <v>600</v>
      </c>
      <c r="J31" s="31">
        <v>650</v>
      </c>
      <c r="K31" s="32"/>
      <c r="L31" s="30">
        <f t="shared" si="2"/>
        <v>650</v>
      </c>
      <c r="M31" s="31">
        <v>650</v>
      </c>
      <c r="N31" s="32"/>
      <c r="O31" s="30">
        <f t="shared" si="3"/>
        <v>650</v>
      </c>
      <c r="P31" s="31">
        <v>650</v>
      </c>
      <c r="Q31" s="32"/>
      <c r="R31" s="30">
        <f t="shared" si="4"/>
        <v>650</v>
      </c>
    </row>
    <row r="32" spans="2:18" x14ac:dyDescent="0.25">
      <c r="B32" s="17" t="s">
        <v>36</v>
      </c>
      <c r="C32" s="23" t="s">
        <v>30</v>
      </c>
      <c r="D32" s="31">
        <v>350</v>
      </c>
      <c r="E32" s="32"/>
      <c r="F32" s="30">
        <f t="shared" si="0"/>
        <v>350</v>
      </c>
      <c r="G32" s="31">
        <v>751</v>
      </c>
      <c r="H32" s="32"/>
      <c r="I32" s="30">
        <f t="shared" si="1"/>
        <v>751</v>
      </c>
      <c r="J32" s="31">
        <v>511</v>
      </c>
      <c r="K32" s="32"/>
      <c r="L32" s="30">
        <f t="shared" si="2"/>
        <v>511</v>
      </c>
      <c r="M32" s="31">
        <v>561</v>
      </c>
      <c r="N32" s="32"/>
      <c r="O32" s="30">
        <f t="shared" si="3"/>
        <v>561</v>
      </c>
      <c r="P32" s="31">
        <v>561</v>
      </c>
      <c r="Q32" s="32"/>
      <c r="R32" s="30">
        <f t="shared" si="4"/>
        <v>561</v>
      </c>
    </row>
    <row r="33" spans="2:18" x14ac:dyDescent="0.25">
      <c r="B33" s="17" t="s">
        <v>37</v>
      </c>
      <c r="C33" s="23" t="s">
        <v>83</v>
      </c>
      <c r="D33" s="31">
        <v>291.89999999999998</v>
      </c>
      <c r="E33" s="31">
        <f>E38</f>
        <v>0</v>
      </c>
      <c r="F33" s="30">
        <f t="shared" si="0"/>
        <v>291.89999999999998</v>
      </c>
      <c r="G33" s="31">
        <v>291.89999999999998</v>
      </c>
      <c r="H33" s="31">
        <f>H38</f>
        <v>0</v>
      </c>
      <c r="I33" s="30">
        <f t="shared" si="1"/>
        <v>291.89999999999998</v>
      </c>
      <c r="J33" s="31">
        <f>J38</f>
        <v>291.89999999999998</v>
      </c>
      <c r="K33" s="31">
        <f>K38</f>
        <v>0</v>
      </c>
      <c r="L33" s="30">
        <f t="shared" si="2"/>
        <v>291.89999999999998</v>
      </c>
      <c r="M33" s="31">
        <f>M38</f>
        <v>291.89999999999998</v>
      </c>
      <c r="N33" s="31">
        <f>N38</f>
        <v>0</v>
      </c>
      <c r="O33" s="30">
        <f t="shared" si="3"/>
        <v>291.89999999999998</v>
      </c>
      <c r="P33" s="31">
        <f>P38</f>
        <v>291.89999999999998</v>
      </c>
      <c r="Q33" s="31">
        <f>Q38</f>
        <v>0</v>
      </c>
      <c r="R33" s="30">
        <f t="shared" si="4"/>
        <v>291.89999999999998</v>
      </c>
    </row>
    <row r="34" spans="2:18" x14ac:dyDescent="0.25">
      <c r="B34" s="18" t="s">
        <v>39</v>
      </c>
      <c r="C34" s="25" t="s">
        <v>32</v>
      </c>
      <c r="D34" s="33">
        <f>SUM(D22:D26)+SUM(D29:D32)</f>
        <v>29301</v>
      </c>
      <c r="E34" s="33">
        <f>SUM(E22:E26)+SUM(E29:E32)</f>
        <v>0</v>
      </c>
      <c r="F34" s="34">
        <f>D34+E34</f>
        <v>29301</v>
      </c>
      <c r="G34" s="33">
        <f>SUM(G22:G26)+SUM(G29:G32)</f>
        <v>34853.5</v>
      </c>
      <c r="H34" s="33">
        <f>SUM(H22:H26)+SUM(H29:H32)</f>
        <v>0</v>
      </c>
      <c r="I34" s="34">
        <f>G34+H34</f>
        <v>34853.5</v>
      </c>
      <c r="J34" s="33">
        <f>SUM(J22:J26)+SUM(J29:J32)</f>
        <v>35101</v>
      </c>
      <c r="K34" s="33">
        <f>SUM(K22:K26)+SUM(K29:K32)</f>
        <v>0</v>
      </c>
      <c r="L34" s="34">
        <f>J34+K34</f>
        <v>35101</v>
      </c>
      <c r="M34" s="33">
        <f>SUM(M22:M26)+SUM(M29:M32)</f>
        <v>36151</v>
      </c>
      <c r="N34" s="33">
        <f>SUM(N22:N26)+SUM(N29:N32)</f>
        <v>0</v>
      </c>
      <c r="O34" s="34">
        <f>M34+N34</f>
        <v>36151</v>
      </c>
      <c r="P34" s="33">
        <f>SUM(P22:P26)+SUM(P29:P32)</f>
        <v>36151</v>
      </c>
      <c r="Q34" s="33">
        <f>SUM(Q22:Q26)+SUM(Q29:Q32)</f>
        <v>0</v>
      </c>
      <c r="R34" s="34">
        <f>P34+Q34</f>
        <v>36151</v>
      </c>
    </row>
    <row r="35" spans="2:18" x14ac:dyDescent="0.25">
      <c r="B35" s="18" t="s">
        <v>61</v>
      </c>
      <c r="C35" s="25" t="s">
        <v>78</v>
      </c>
      <c r="D35" s="33">
        <f>D21-D34</f>
        <v>-3600</v>
      </c>
      <c r="E35" s="33">
        <f>E21-E34</f>
        <v>0</v>
      </c>
      <c r="F35" s="34">
        <f t="shared" si="0"/>
        <v>-3600</v>
      </c>
      <c r="G35" s="33">
        <f>G21-G34</f>
        <v>-4344</v>
      </c>
      <c r="H35" s="33">
        <f>H21-H34</f>
        <v>0</v>
      </c>
      <c r="I35" s="34">
        <f t="shared" si="1"/>
        <v>-4344</v>
      </c>
      <c r="J35" s="33">
        <f>J21-J34</f>
        <v>-4399</v>
      </c>
      <c r="K35" s="33">
        <f>K21-K34</f>
        <v>0</v>
      </c>
      <c r="L35" s="34">
        <f t="shared" si="2"/>
        <v>-4399</v>
      </c>
      <c r="M35" s="33">
        <f>M21-M34</f>
        <v>-4399</v>
      </c>
      <c r="N35" s="33">
        <f>N21-N34</f>
        <v>0</v>
      </c>
      <c r="O35" s="34">
        <f t="shared" si="3"/>
        <v>-4399</v>
      </c>
      <c r="P35" s="33">
        <f>P21-P34</f>
        <v>-4399</v>
      </c>
      <c r="Q35" s="33">
        <f>Q21-Q34</f>
        <v>0</v>
      </c>
      <c r="R35" s="34">
        <f t="shared" si="4"/>
        <v>-4399</v>
      </c>
    </row>
    <row r="36" spans="2:18" x14ac:dyDescent="0.25">
      <c r="B36" s="18" t="s">
        <v>62</v>
      </c>
      <c r="C36" s="51" t="s">
        <v>57</v>
      </c>
      <c r="D36" s="33">
        <f>D34-D21</f>
        <v>3600</v>
      </c>
      <c r="E36" s="52"/>
      <c r="F36" s="34">
        <f t="shared" si="0"/>
        <v>3600</v>
      </c>
      <c r="G36" s="33">
        <f>G34-G21</f>
        <v>4344</v>
      </c>
      <c r="H36" s="52"/>
      <c r="I36" s="34">
        <f t="shared" si="1"/>
        <v>4344</v>
      </c>
      <c r="J36" s="33">
        <f>J34-J21</f>
        <v>4399</v>
      </c>
      <c r="K36" s="52"/>
      <c r="L36" s="34">
        <f t="shared" si="2"/>
        <v>4399</v>
      </c>
      <c r="M36" s="33">
        <f>M34-M21</f>
        <v>4399</v>
      </c>
      <c r="N36" s="52"/>
      <c r="O36" s="34">
        <f t="shared" si="3"/>
        <v>4399</v>
      </c>
      <c r="P36" s="33">
        <f>P34-P21</f>
        <v>4399</v>
      </c>
      <c r="Q36" s="52"/>
      <c r="R36" s="34">
        <f t="shared" si="4"/>
        <v>4399</v>
      </c>
    </row>
    <row r="37" spans="2:18" ht="15.75" thickBot="1" x14ac:dyDescent="0.3">
      <c r="B37" s="26" t="s">
        <v>63</v>
      </c>
      <c r="C37" s="38" t="s">
        <v>82</v>
      </c>
      <c r="D37" s="39">
        <f>D35+D36</f>
        <v>0</v>
      </c>
      <c r="E37" s="39">
        <f>E35+E36</f>
        <v>0</v>
      </c>
      <c r="F37" s="40">
        <f>D37+E37</f>
        <v>0</v>
      </c>
      <c r="G37" s="39">
        <f>G35+G36</f>
        <v>0</v>
      </c>
      <c r="H37" s="39">
        <f>H35+H36</f>
        <v>0</v>
      </c>
      <c r="I37" s="40">
        <f>G37+H37</f>
        <v>0</v>
      </c>
      <c r="J37" s="39">
        <f>J35+J36</f>
        <v>0</v>
      </c>
      <c r="K37" s="39">
        <f>K35+K36</f>
        <v>0</v>
      </c>
      <c r="L37" s="40">
        <f>J37+K37</f>
        <v>0</v>
      </c>
      <c r="M37" s="39">
        <f>M35+M36</f>
        <v>0</v>
      </c>
      <c r="N37" s="39">
        <f>N35+N36</f>
        <v>0</v>
      </c>
      <c r="O37" s="40">
        <f>M37+N37</f>
        <v>0</v>
      </c>
      <c r="P37" s="39">
        <f>P35+P36</f>
        <v>0</v>
      </c>
      <c r="Q37" s="39">
        <f>Q35+Q36</f>
        <v>0</v>
      </c>
      <c r="R37" s="40">
        <f>P37+Q37</f>
        <v>0</v>
      </c>
    </row>
    <row r="38" spans="2:18" ht="14.45" x14ac:dyDescent="0.35">
      <c r="B38" s="47" t="s">
        <v>64</v>
      </c>
      <c r="C38" s="41" t="s">
        <v>35</v>
      </c>
      <c r="D38" s="42">
        <v>291.89999999999998</v>
      </c>
      <c r="E38" s="42">
        <f>SUM(E39:E40)</f>
        <v>0</v>
      </c>
      <c r="F38" s="43">
        <f t="shared" si="0"/>
        <v>291.89999999999998</v>
      </c>
      <c r="G38" s="42">
        <v>291.89999999999998</v>
      </c>
      <c r="H38" s="42">
        <f>SUM(H39:H40)</f>
        <v>0</v>
      </c>
      <c r="I38" s="43">
        <f t="shared" ref="I38:I41" si="5">G38+H38</f>
        <v>291.89999999999998</v>
      </c>
      <c r="J38" s="42">
        <f>SUM(J39:J40)</f>
        <v>291.89999999999998</v>
      </c>
      <c r="K38" s="42">
        <f>SUM(K39:K40)</f>
        <v>0</v>
      </c>
      <c r="L38" s="43">
        <f t="shared" ref="L38:L41" si="6">J38+K38</f>
        <v>291.89999999999998</v>
      </c>
      <c r="M38" s="42">
        <f>SUM(M39:M40)</f>
        <v>291.89999999999998</v>
      </c>
      <c r="N38" s="42">
        <f>SUM(N39:N40)</f>
        <v>0</v>
      </c>
      <c r="O38" s="43">
        <f t="shared" ref="O38:O41" si="7">M38+N38</f>
        <v>291.89999999999998</v>
      </c>
      <c r="P38" s="42">
        <f>SUM(P39:P40)</f>
        <v>291.89999999999998</v>
      </c>
      <c r="Q38" s="42">
        <f>SUM(Q39:Q40)</f>
        <v>0</v>
      </c>
      <c r="R38" s="43">
        <f t="shared" ref="R38:R41" si="8">P38+Q38</f>
        <v>291.89999999999998</v>
      </c>
    </row>
    <row r="39" spans="2:18" ht="14.45" x14ac:dyDescent="0.35">
      <c r="B39" s="48" t="s">
        <v>79</v>
      </c>
      <c r="C39" s="23" t="s">
        <v>52</v>
      </c>
      <c r="D39" s="31">
        <v>291.89999999999998</v>
      </c>
      <c r="E39" s="32"/>
      <c r="F39" s="30">
        <f t="shared" si="0"/>
        <v>291.89999999999998</v>
      </c>
      <c r="G39" s="31">
        <v>291.89999999999998</v>
      </c>
      <c r="H39" s="32"/>
      <c r="I39" s="30">
        <f t="shared" si="5"/>
        <v>291.89999999999998</v>
      </c>
      <c r="J39" s="31">
        <v>291.89999999999998</v>
      </c>
      <c r="K39" s="32"/>
      <c r="L39" s="30">
        <f t="shared" si="6"/>
        <v>291.89999999999998</v>
      </c>
      <c r="M39" s="31">
        <v>291.89999999999998</v>
      </c>
      <c r="N39" s="32"/>
      <c r="O39" s="30">
        <f t="shared" si="7"/>
        <v>291.89999999999998</v>
      </c>
      <c r="P39" s="31">
        <v>291.89999999999998</v>
      </c>
      <c r="Q39" s="32"/>
      <c r="R39" s="30">
        <f t="shared" si="8"/>
        <v>291.89999999999998</v>
      </c>
    </row>
    <row r="40" spans="2:18" ht="15.75" thickBot="1" x14ac:dyDescent="0.3">
      <c r="B40" s="50" t="s">
        <v>80</v>
      </c>
      <c r="C40" s="44" t="s">
        <v>38</v>
      </c>
      <c r="D40" s="45"/>
      <c r="E40" s="46"/>
      <c r="F40" s="40">
        <f t="shared" si="0"/>
        <v>0</v>
      </c>
      <c r="G40" s="45"/>
      <c r="H40" s="46"/>
      <c r="I40" s="40">
        <f t="shared" si="5"/>
        <v>0</v>
      </c>
      <c r="J40" s="45"/>
      <c r="K40" s="46"/>
      <c r="L40" s="40">
        <f t="shared" si="6"/>
        <v>0</v>
      </c>
      <c r="M40" s="45"/>
      <c r="N40" s="46"/>
      <c r="O40" s="40">
        <f t="shared" si="7"/>
        <v>0</v>
      </c>
      <c r="P40" s="45"/>
      <c r="Q40" s="46"/>
      <c r="R40" s="40">
        <f t="shared" si="8"/>
        <v>0</v>
      </c>
    </row>
    <row r="41" spans="2:18" ht="15.75" thickBot="1" x14ac:dyDescent="0.3">
      <c r="B41" s="49" t="s">
        <v>81</v>
      </c>
      <c r="C41" s="27" t="s">
        <v>40</v>
      </c>
      <c r="D41" s="35"/>
      <c r="E41" s="36"/>
      <c r="F41" s="37">
        <f t="shared" si="0"/>
        <v>0</v>
      </c>
      <c r="G41" s="35"/>
      <c r="H41" s="36"/>
      <c r="I41" s="37">
        <f t="shared" si="5"/>
        <v>0</v>
      </c>
      <c r="J41" s="35"/>
      <c r="K41" s="36"/>
      <c r="L41" s="37">
        <f t="shared" si="6"/>
        <v>0</v>
      </c>
      <c r="M41" s="35"/>
      <c r="N41" s="36"/>
      <c r="O41" s="37">
        <f t="shared" si="7"/>
        <v>0</v>
      </c>
      <c r="P41" s="35"/>
      <c r="Q41" s="36"/>
      <c r="R41" s="37">
        <f t="shared" si="8"/>
        <v>0</v>
      </c>
    </row>
    <row r="42" spans="2:18" ht="14.45" x14ac:dyDescent="0.35"/>
    <row r="43" spans="2:18" ht="14.45" x14ac:dyDescent="0.35"/>
    <row r="44" spans="2:18" ht="14.45" x14ac:dyDescent="0.35"/>
    <row r="45" spans="2:18" x14ac:dyDescent="0.25">
      <c r="B45" t="s">
        <v>90</v>
      </c>
      <c r="D45" t="s">
        <v>93</v>
      </c>
      <c r="J45" t="s">
        <v>53</v>
      </c>
    </row>
    <row r="46" spans="2:18" ht="14.45" x14ac:dyDescent="0.35"/>
    <row r="47" spans="2:18" x14ac:dyDescent="0.25">
      <c r="B47" t="s">
        <v>91</v>
      </c>
      <c r="D47" t="s">
        <v>92</v>
      </c>
      <c r="J47" t="s">
        <v>53</v>
      </c>
    </row>
    <row r="48" spans="2:18" ht="14.45" x14ac:dyDescent="0.35"/>
    <row r="49" ht="14.45" x14ac:dyDescent="0.35"/>
    <row r="50" ht="14.45" x14ac:dyDescent="0.3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</sheetData>
  <mergeCells count="7">
    <mergeCell ref="P10:R10"/>
    <mergeCell ref="M10:O10"/>
    <mergeCell ref="B10:B11"/>
    <mergeCell ref="C10:C11"/>
    <mergeCell ref="D10:F10"/>
    <mergeCell ref="G10:I10"/>
    <mergeCell ref="J10:L10"/>
  </mergeCells>
  <pageMargins left="0.70866141732283472" right="0.70866141732283472" top="0.78740157480314965" bottom="0.78740157480314965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 výhled hospod. PO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Horáková Zuzana</cp:lastModifiedBy>
  <cp:lastPrinted>2017-07-21T09:31:58Z</cp:lastPrinted>
  <dcterms:created xsi:type="dcterms:W3CDTF">2017-02-23T12:10:09Z</dcterms:created>
  <dcterms:modified xsi:type="dcterms:W3CDTF">2017-09-26T07:41:29Z</dcterms:modified>
</cp:coreProperties>
</file>